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activeTab="3"/>
  </bookViews>
  <sheets>
    <sheet name="2021年对账单" sheetId="6" r:id="rId1"/>
    <sheet name="爱心妈妈慈善会" sheetId="7" r:id="rId2"/>
    <sheet name="崇世天星调良马术公益" sheetId="8" r:id="rId3"/>
    <sheet name="彩虹励学和彩虹行动" sheetId="9" r:id="rId4"/>
  </sheets>
  <definedNames>
    <definedName name="_xlnm._FilterDatabase" localSheetId="0" hidden="1">'2021年对账单'!$A$1:$F$61</definedName>
  </definedNames>
  <calcPr calcId="144525"/>
</workbook>
</file>

<file path=xl/sharedStrings.xml><?xml version="1.0" encoding="utf-8"?>
<sst xmlns="http://schemas.openxmlformats.org/spreadsheetml/2006/main" count="242" uniqueCount="107">
  <si>
    <t xml:space="preserve">
2021年崇世爱心基金对账单</t>
  </si>
  <si>
    <t xml:space="preserve">             货币单位：人民币（元）</t>
  </si>
  <si>
    <t>日期</t>
  </si>
  <si>
    <t>摘要</t>
  </si>
  <si>
    <t>借</t>
  </si>
  <si>
    <t>贷</t>
  </si>
  <si>
    <t>余额</t>
  </si>
  <si>
    <t>项目</t>
  </si>
  <si>
    <t>2010——2020年累计</t>
  </si>
  <si>
    <t>2021.04</t>
  </si>
  <si>
    <t>收浙江省新华爱心教育基金会退回青海省互助土族自治县民族中学崇世珍珠班项目款</t>
  </si>
  <si>
    <t>退回2020年未执行项目款</t>
  </si>
  <si>
    <t>2021.01</t>
  </si>
  <si>
    <t>收1月易宝支付转捐款</t>
  </si>
  <si>
    <t>收1月财付通转捐款</t>
  </si>
  <si>
    <t>山路上的崇世励学梦81元；马术职业教育助学梦18.12元</t>
  </si>
  <si>
    <t>付资助北师大贫困生款</t>
  </si>
  <si>
    <t>爱心妈妈</t>
  </si>
  <si>
    <t>2021.02</t>
  </si>
  <si>
    <t>收2月易宝支付转捐款</t>
  </si>
  <si>
    <t>收2月财付通转捐款</t>
  </si>
  <si>
    <t>山路上的崇世励学梦50.07元；马术职业教育助学梦8.44元</t>
  </si>
  <si>
    <t>付资助青少年心灵成长计划活动款</t>
  </si>
  <si>
    <t>心灵成长</t>
  </si>
  <si>
    <t>2021.03</t>
  </si>
  <si>
    <t>收3月易宝支付转捐款</t>
  </si>
  <si>
    <t>收3月财付通转捐款</t>
  </si>
  <si>
    <t>山路上的崇世励学梦</t>
  </si>
  <si>
    <t>收4月易宝支付转捐款</t>
  </si>
  <si>
    <t>收4月财付通转捐款</t>
  </si>
  <si>
    <t>收韩东代曾令芳捐款</t>
  </si>
  <si>
    <t>收HWANG CHII GUANG代谢淑芬捐款</t>
  </si>
  <si>
    <t>收HWANG CHII GUANG代曾令芳捐款</t>
  </si>
  <si>
    <t>收HWANG CHII GUANG代蔡玮捐款</t>
  </si>
  <si>
    <t>2021.05</t>
  </si>
  <si>
    <t>收5月易宝支付转捐款</t>
  </si>
  <si>
    <t>收5月财付通转捐款</t>
  </si>
  <si>
    <t>付贫困生高同学资助款</t>
  </si>
  <si>
    <t>报销第六期公益关怀成长讲座暨项目专项会议费用——交通、餐费、住宿费等</t>
  </si>
  <si>
    <t>2021.06</t>
  </si>
  <si>
    <t>收卢文丽捐款</t>
  </si>
  <si>
    <t>收6月易宝支付转捐款</t>
  </si>
  <si>
    <t>收6月财付通转捐款</t>
  </si>
  <si>
    <t>2021.07</t>
  </si>
  <si>
    <t>收7月易宝支付转捐款</t>
  </si>
  <si>
    <t>2021崇世励学暑期白银支教文化衫募集4434元；崇世7140元</t>
  </si>
  <si>
    <t>收林明安捐款</t>
  </si>
  <si>
    <t>报销天星马术计划相关费用——28名学生、交通、住宿、餐费、保险</t>
  </si>
  <si>
    <t>马术</t>
  </si>
  <si>
    <t>2021.08</t>
  </si>
  <si>
    <t>收8月易宝支付转捐款</t>
  </si>
  <si>
    <t>崇世61690，彩虹励学36320.20</t>
  </si>
  <si>
    <t>收财付通转捐款</t>
  </si>
  <si>
    <t>山路上崇世励学梦78970.39，马术职业教育助学梦2775.02</t>
  </si>
  <si>
    <t>2021.09</t>
  </si>
  <si>
    <t>收9月易宝支付转捐款</t>
  </si>
  <si>
    <t>崇世</t>
  </si>
  <si>
    <t>山路上崇世励学梦272012.07，马术职业教育助学梦7685.12</t>
  </si>
  <si>
    <t>付青少年心灵成长计划活动总结印刷费</t>
  </si>
  <si>
    <t>付纸路益行宁都支教活动费用——交通费</t>
  </si>
  <si>
    <t>纸路益行</t>
  </si>
  <si>
    <t>2021.10</t>
  </si>
  <si>
    <t>收北京虹彩天使文化科技有限公司捐款</t>
  </si>
  <si>
    <t>收易宝支付转捐款</t>
  </si>
  <si>
    <t>山路上崇世励学梦323.61，马术职业教育助学梦748.73</t>
  </si>
  <si>
    <t>付崇世彩虹励学项目10名优秀贫困生资助款</t>
  </si>
  <si>
    <t>彩虹励学</t>
  </si>
  <si>
    <t>2021.11</t>
  </si>
  <si>
    <t>付爱心妈妈资助北师大贫困学生款</t>
  </si>
  <si>
    <t>2021年彩虹行动支教活动费用</t>
  </si>
  <si>
    <t>彩虹行动</t>
  </si>
  <si>
    <t>崇世励学白银支教活动费用</t>
  </si>
  <si>
    <t>崇世励学</t>
  </si>
  <si>
    <t>崇世励学培训营活动费用</t>
  </si>
  <si>
    <t>资助甘肃、青海及广西地区174名优秀困难学生崇世励学金</t>
  </si>
  <si>
    <t>收中华少年儿童慈善救助基金会捐款</t>
  </si>
  <si>
    <t>腾讯公益慈善基金99公益日配捐款——崇世励学</t>
  </si>
  <si>
    <t>腾讯公益慈善基金100公益日配捐款——崇世马术助学</t>
  </si>
  <si>
    <t>马术职业教育助学梦</t>
  </si>
  <si>
    <t>易宝支付转捐款</t>
  </si>
  <si>
    <t>财付通转捐款——山路上的崇世励学梦</t>
  </si>
  <si>
    <t>财付通转捐款——马术职业教育助学梦</t>
  </si>
  <si>
    <t>2021.12</t>
  </si>
  <si>
    <t>兰州励学生、珍珠生见面会活动费用</t>
  </si>
  <si>
    <t>支付励学计划家访活动费用</t>
  </si>
  <si>
    <t>甘肃临夏中学秀松崇世树人班2021-2022年度资助款</t>
  </si>
  <si>
    <t>树人班</t>
  </si>
  <si>
    <t>捐甘肃省靖远一中40本书籍</t>
  </si>
  <si>
    <t>励读书香</t>
  </si>
  <si>
    <t>支付青少年心灵计划活动费用</t>
  </si>
  <si>
    <t>本年累计</t>
  </si>
  <si>
    <t>2010-2021年累计</t>
  </si>
  <si>
    <t>2021年爱心妈妈慈善会对账单</t>
  </si>
  <si>
    <t>备注</t>
  </si>
  <si>
    <t>上年结余</t>
  </si>
  <si>
    <t>2021年崇世天星调良马术公益对账单</t>
  </si>
  <si>
    <t>2020年崇世彩虹行动对账单</t>
  </si>
  <si>
    <t>2020.01</t>
  </si>
  <si>
    <t>收易宝支付转爱心人士捐款</t>
  </si>
  <si>
    <t>2020.07</t>
  </si>
  <si>
    <t>彩虹励学15554</t>
  </si>
  <si>
    <t>彩虹励学14466</t>
  </si>
  <si>
    <t>2020.12</t>
  </si>
  <si>
    <t>报销崇世基金彩虹行动项目活动款</t>
  </si>
  <si>
    <t>资助吕海鹏、祁正凯等贫困生款</t>
  </si>
  <si>
    <t>2021年崇世彩虹行动对账单</t>
  </si>
  <si>
    <t>彩虹励学36320.20</t>
  </si>
</sst>
</file>

<file path=xl/styles.xml><?xml version="1.0" encoding="utf-8"?>
<styleSheet xmlns="http://schemas.openxmlformats.org/spreadsheetml/2006/main">
  <numFmts count="7">
    <numFmt numFmtId="44" formatCode="_ &quot;￥&quot;* #,##0.00_ ;_ &quot;￥&quot;* \-#,##0.00_ ;_ &quot;￥&quot;* &quot;-&quot;??_ ;_ @_ "/>
    <numFmt numFmtId="42" formatCode="_ &quot;￥&quot;* #,##0_ ;_ &quot;￥&quot;* \-#,##0_ ;_ &quot;￥&quot;* &quot;-&quot;_ ;_ @_ "/>
    <numFmt numFmtId="176" formatCode="#,##0.00_);[Red]\(#,##0.00\)"/>
    <numFmt numFmtId="41" formatCode="_ * #,##0_ ;_ * \-#,##0_ ;_ * &quot;-&quot;_ ;_ @_ "/>
    <numFmt numFmtId="43" formatCode="_ * #,##0.00_ ;_ * \-#,##0.00_ ;_ * &quot;-&quot;??_ ;_ @_ "/>
    <numFmt numFmtId="177" formatCode="0.00_);[Red]\(0.00\)"/>
    <numFmt numFmtId="178" formatCode="#,##0.00_ "/>
  </numFmts>
  <fonts count="30">
    <font>
      <sz val="11"/>
      <color theme="1"/>
      <name val="宋体"/>
      <charset val="134"/>
      <scheme val="minor"/>
    </font>
    <font>
      <sz val="10"/>
      <color theme="1"/>
      <name val="宋体"/>
      <charset val="134"/>
      <scheme val="minor"/>
    </font>
    <font>
      <b/>
      <sz val="16"/>
      <name val="楷体_GB2312"/>
      <charset val="134"/>
    </font>
    <font>
      <sz val="10"/>
      <name val="宋体"/>
      <charset val="134"/>
    </font>
    <font>
      <b/>
      <sz val="10"/>
      <name val="宋体"/>
      <charset val="134"/>
    </font>
    <font>
      <b/>
      <sz val="10"/>
      <name val="宋体"/>
      <charset val="134"/>
      <scheme val="minor"/>
    </font>
    <font>
      <sz val="10"/>
      <name val="宋体"/>
      <charset val="134"/>
      <scheme val="minor"/>
    </font>
    <font>
      <b/>
      <sz val="10"/>
      <color theme="1"/>
      <name val="宋体"/>
      <charset val="134"/>
      <scheme val="minor"/>
    </font>
    <font>
      <sz val="11"/>
      <name val="宋体"/>
      <charset val="134"/>
      <scheme val="minor"/>
    </font>
    <font>
      <sz val="10"/>
      <color rgb="FFFF0000"/>
      <name val="宋体"/>
      <charset val="134"/>
      <scheme val="minor"/>
    </font>
    <font>
      <sz val="11"/>
      <color theme="1"/>
      <name val="宋体"/>
      <charset val="0"/>
      <scheme val="minor"/>
    </font>
    <font>
      <sz val="11"/>
      <color rgb="FF9C0006"/>
      <name val="宋体"/>
      <charset val="0"/>
      <scheme val="minor"/>
    </font>
    <font>
      <b/>
      <sz val="11"/>
      <color theme="3"/>
      <name val="宋体"/>
      <charset val="134"/>
      <scheme val="minor"/>
    </font>
    <font>
      <b/>
      <sz val="11"/>
      <color rgb="FF3F3F3F"/>
      <name val="宋体"/>
      <charset val="0"/>
      <scheme val="minor"/>
    </font>
    <font>
      <sz val="11"/>
      <color rgb="FF3F3F76"/>
      <name val="宋体"/>
      <charset val="0"/>
      <scheme val="minor"/>
    </font>
    <font>
      <sz val="11"/>
      <color rgb="FF006100"/>
      <name val="宋体"/>
      <charset val="0"/>
      <scheme val="minor"/>
    </font>
    <font>
      <sz val="11"/>
      <color theme="0"/>
      <name val="宋体"/>
      <charset val="0"/>
      <scheme val="minor"/>
    </font>
    <font>
      <u/>
      <sz val="11"/>
      <color rgb="FF0000FF"/>
      <name val="宋体"/>
      <charset val="0"/>
      <scheme val="minor"/>
    </font>
    <font>
      <sz val="12"/>
      <name val="宋体"/>
      <charset val="134"/>
    </font>
    <font>
      <u/>
      <sz val="11"/>
      <color rgb="FF800080"/>
      <name val="宋体"/>
      <charset val="0"/>
      <scheme val="minor"/>
    </font>
    <font>
      <sz val="11"/>
      <color rgb="FFFF0000"/>
      <name val="宋体"/>
      <charset val="0"/>
      <scheme val="minor"/>
    </font>
    <font>
      <i/>
      <sz val="11"/>
      <color rgb="FF7F7F7F"/>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theme="4"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rgb="FFF2F2F2"/>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rgb="FFFFFFCC"/>
        <bgColor indexed="64"/>
      </patternFill>
    </fill>
    <fill>
      <patternFill patternType="solid">
        <fgColor theme="8"/>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rgb="FFA5A5A5"/>
        <bgColor indexed="64"/>
      </patternFill>
    </fill>
    <fill>
      <patternFill patternType="solid">
        <fgColor theme="4"/>
        <bgColor indexed="64"/>
      </patternFill>
    </fill>
    <fill>
      <patternFill patternType="solid">
        <fgColor rgb="FFFFEB9C"/>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64">
    <xf numFmtId="0" fontId="0" fillId="0" borderId="0">
      <alignment vertical="center"/>
    </xf>
    <xf numFmtId="42" fontId="0" fillId="0" borderId="0" applyFont="0" applyFill="0" applyBorder="0" applyAlignment="0" applyProtection="0">
      <alignment vertical="center"/>
    </xf>
    <xf numFmtId="0" fontId="10" fillId="8" borderId="0" applyNumberFormat="0" applyBorder="0" applyAlignment="0" applyProtection="0">
      <alignment vertical="center"/>
    </xf>
    <xf numFmtId="0" fontId="14" fillId="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11" fillId="4" borderId="0" applyNumberFormat="0" applyBorder="0" applyAlignment="0" applyProtection="0">
      <alignment vertical="center"/>
    </xf>
    <xf numFmtId="43" fontId="0" fillId="0" borderId="0" applyFont="0" applyFill="0" applyBorder="0" applyAlignment="0" applyProtection="0">
      <alignment vertical="center"/>
    </xf>
    <xf numFmtId="0" fontId="16" fillId="15"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43" fontId="18" fillId="0" borderId="0" applyFont="0" applyFill="0" applyBorder="0" applyAlignment="0" applyProtection="0">
      <alignment vertical="center"/>
    </xf>
    <xf numFmtId="0" fontId="0" fillId="0" borderId="0"/>
    <xf numFmtId="0" fontId="0" fillId="18" borderId="8" applyNumberFormat="0" applyFont="0" applyAlignment="0" applyProtection="0">
      <alignment vertical="center"/>
    </xf>
    <xf numFmtId="0" fontId="16" fillId="22" borderId="0" applyNumberFormat="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43" fontId="18" fillId="0" borderId="0" applyFon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43" fontId="18" fillId="0" borderId="0" applyFont="0" applyFill="0" applyBorder="0" applyAlignment="0" applyProtection="0">
      <alignment vertical="center"/>
    </xf>
    <xf numFmtId="0" fontId="0" fillId="0" borderId="0" applyNumberFormat="0" applyFont="0" applyFill="0" applyBorder="0" applyAlignment="0" applyProtection="0"/>
    <xf numFmtId="0" fontId="23" fillId="0" borderId="9" applyNumberFormat="0" applyFill="0" applyAlignment="0" applyProtection="0">
      <alignment vertical="center"/>
    </xf>
    <xf numFmtId="0" fontId="24" fillId="0" borderId="9" applyNumberFormat="0" applyFill="0" applyAlignment="0" applyProtection="0">
      <alignment vertical="center"/>
    </xf>
    <xf numFmtId="0" fontId="16" fillId="30" borderId="0" applyNumberFormat="0" applyBorder="0" applyAlignment="0" applyProtection="0">
      <alignment vertical="center"/>
    </xf>
    <xf numFmtId="0" fontId="12" fillId="0" borderId="5" applyNumberFormat="0" applyFill="0" applyAlignment="0" applyProtection="0">
      <alignment vertical="center"/>
    </xf>
    <xf numFmtId="0" fontId="16" fillId="21" borderId="0" applyNumberFormat="0" applyBorder="0" applyAlignment="0" applyProtection="0">
      <alignment vertical="center"/>
    </xf>
    <xf numFmtId="0" fontId="13" fillId="6" borderId="6" applyNumberFormat="0" applyAlignment="0" applyProtection="0">
      <alignment vertical="center"/>
    </xf>
    <xf numFmtId="0" fontId="26" fillId="6" borderId="7" applyNumberFormat="0" applyAlignment="0" applyProtection="0">
      <alignment vertical="center"/>
    </xf>
    <xf numFmtId="0" fontId="28" fillId="31" borderId="12" applyNumberFormat="0" applyAlignment="0" applyProtection="0">
      <alignment vertical="center"/>
    </xf>
    <xf numFmtId="0" fontId="10" fillId="25" borderId="0" applyNumberFormat="0" applyBorder="0" applyAlignment="0" applyProtection="0">
      <alignment vertical="center"/>
    </xf>
    <xf numFmtId="0" fontId="16" fillId="29" borderId="0" applyNumberFormat="0" applyBorder="0" applyAlignment="0" applyProtection="0">
      <alignment vertical="center"/>
    </xf>
    <xf numFmtId="0" fontId="27" fillId="0" borderId="11" applyNumberFormat="0" applyFill="0" applyAlignment="0" applyProtection="0">
      <alignment vertical="center"/>
    </xf>
    <xf numFmtId="0" fontId="25" fillId="0" borderId="10" applyNumberFormat="0" applyFill="0" applyAlignment="0" applyProtection="0">
      <alignment vertical="center"/>
    </xf>
    <xf numFmtId="0" fontId="15" fillId="11" borderId="0" applyNumberFormat="0" applyBorder="0" applyAlignment="0" applyProtection="0">
      <alignment vertical="center"/>
    </xf>
    <xf numFmtId="0" fontId="29" fillId="33" borderId="0" applyNumberFormat="0" applyBorder="0" applyAlignment="0" applyProtection="0">
      <alignment vertical="center"/>
    </xf>
    <xf numFmtId="0" fontId="10" fillId="17" borderId="0" applyNumberFormat="0" applyBorder="0" applyAlignment="0" applyProtection="0">
      <alignment vertical="center"/>
    </xf>
    <xf numFmtId="0" fontId="16" fillId="32" borderId="0" applyNumberFormat="0" applyBorder="0" applyAlignment="0" applyProtection="0">
      <alignment vertical="center"/>
    </xf>
    <xf numFmtId="0" fontId="10" fillId="3" borderId="0" applyNumberFormat="0" applyBorder="0" applyAlignment="0" applyProtection="0">
      <alignment vertical="center"/>
    </xf>
    <xf numFmtId="0" fontId="10" fillId="5" borderId="0" applyNumberFormat="0" applyBorder="0" applyAlignment="0" applyProtection="0">
      <alignment vertical="center"/>
    </xf>
    <xf numFmtId="0" fontId="10" fillId="20" borderId="0" applyNumberFormat="0" applyBorder="0" applyAlignment="0" applyProtection="0">
      <alignment vertical="center"/>
    </xf>
    <xf numFmtId="0" fontId="10" fillId="24" borderId="0" applyNumberFormat="0" applyBorder="0" applyAlignment="0" applyProtection="0">
      <alignment vertical="center"/>
    </xf>
    <xf numFmtId="0" fontId="16" fillId="26" borderId="0" applyNumberFormat="0" applyBorder="0" applyAlignment="0" applyProtection="0">
      <alignment vertical="center"/>
    </xf>
    <xf numFmtId="0" fontId="18" fillId="0" borderId="0">
      <alignment vertical="center"/>
    </xf>
    <xf numFmtId="0" fontId="16" fillId="23" borderId="0" applyNumberFormat="0" applyBorder="0" applyAlignment="0" applyProtection="0">
      <alignment vertical="center"/>
    </xf>
    <xf numFmtId="0" fontId="10" fillId="14" borderId="0" applyNumberFormat="0" applyBorder="0" applyAlignment="0" applyProtection="0">
      <alignment vertical="center"/>
    </xf>
    <xf numFmtId="0" fontId="10" fillId="7" borderId="0" applyNumberFormat="0" applyBorder="0" applyAlignment="0" applyProtection="0">
      <alignment vertical="center"/>
    </xf>
    <xf numFmtId="0" fontId="16" fillId="19" borderId="0" applyNumberFormat="0" applyBorder="0" applyAlignment="0" applyProtection="0">
      <alignment vertical="center"/>
    </xf>
    <xf numFmtId="0" fontId="10" fillId="28" borderId="0" applyNumberFormat="0" applyBorder="0" applyAlignment="0" applyProtection="0">
      <alignment vertical="center"/>
    </xf>
    <xf numFmtId="0" fontId="16" fillId="13" borderId="0" applyNumberFormat="0" applyBorder="0" applyAlignment="0" applyProtection="0">
      <alignment vertical="center"/>
    </xf>
    <xf numFmtId="0" fontId="16" fillId="16" borderId="0" applyNumberFormat="0" applyBorder="0" applyAlignment="0" applyProtection="0">
      <alignment vertical="center"/>
    </xf>
    <xf numFmtId="0" fontId="10" fillId="12" borderId="0" applyNumberFormat="0" applyBorder="0" applyAlignment="0" applyProtection="0">
      <alignment vertical="center"/>
    </xf>
    <xf numFmtId="0" fontId="16" fillId="27" borderId="0" applyNumberFormat="0" applyBorder="0" applyAlignment="0" applyProtection="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0" fillId="0" borderId="0">
      <alignment vertical="center"/>
    </xf>
    <xf numFmtId="0" fontId="18" fillId="0" borderId="0"/>
    <xf numFmtId="43" fontId="0" fillId="0" borderId="0" applyFont="0" applyFill="0" applyBorder="0" applyAlignment="0" applyProtection="0">
      <alignment vertical="center"/>
    </xf>
  </cellStyleXfs>
  <cellXfs count="87">
    <xf numFmtId="0" fontId="0" fillId="0" borderId="0" xfId="0">
      <alignment vertical="center"/>
    </xf>
    <xf numFmtId="0" fontId="1" fillId="0" borderId="0" xfId="0" applyFont="1" applyFill="1">
      <alignment vertical="center"/>
    </xf>
    <xf numFmtId="0" fontId="0" fillId="0" borderId="0" xfId="0" applyFont="1" applyFill="1" applyAlignme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1" xfId="62" applyFont="1" applyFill="1" applyBorder="1" applyAlignment="1">
      <alignment horizontal="center" vertical="top" wrapText="1"/>
    </xf>
    <xf numFmtId="0" fontId="2" fillId="0" borderId="2" xfId="62" applyFont="1" applyFill="1" applyBorder="1" applyAlignment="1">
      <alignment horizontal="center" vertical="top" wrapText="1"/>
    </xf>
    <xf numFmtId="0" fontId="2" fillId="0" borderId="3" xfId="62" applyFont="1" applyFill="1" applyBorder="1" applyAlignment="1">
      <alignment horizontal="center" vertical="top" wrapText="1"/>
    </xf>
    <xf numFmtId="0" fontId="2" fillId="0" borderId="1" xfId="62" applyFont="1" applyFill="1" applyBorder="1" applyAlignment="1">
      <alignment horizontal="center" vertical="center" wrapText="1"/>
    </xf>
    <xf numFmtId="0" fontId="2" fillId="0" borderId="2" xfId="62" applyFont="1" applyFill="1" applyBorder="1" applyAlignment="1">
      <alignment horizontal="center" vertical="center" wrapText="1"/>
    </xf>
    <xf numFmtId="0" fontId="2" fillId="0" borderId="3" xfId="62" applyFont="1" applyFill="1" applyBorder="1" applyAlignment="1">
      <alignment horizontal="center" vertical="center" wrapText="1"/>
    </xf>
    <xf numFmtId="0" fontId="3" fillId="0" borderId="4" xfId="0" applyNumberFormat="1" applyFont="1" applyFill="1" applyBorder="1" applyAlignment="1">
      <alignment vertical="center"/>
    </xf>
    <xf numFmtId="0" fontId="3" fillId="0" borderId="4" xfId="0" applyFont="1" applyFill="1" applyBorder="1" applyAlignment="1">
      <alignment vertical="center" wrapText="1"/>
    </xf>
    <xf numFmtId="176" fontId="3" fillId="0" borderId="4" xfId="0" applyNumberFormat="1" applyFont="1" applyFill="1" applyBorder="1" applyAlignment="1">
      <alignment horizontal="right" vertical="center"/>
    </xf>
    <xf numFmtId="0" fontId="4" fillId="0" borderId="4" xfId="0" applyFont="1" applyFill="1" applyBorder="1" applyAlignment="1">
      <alignment horizontal="right" vertical="center"/>
    </xf>
    <xf numFmtId="0" fontId="4" fillId="0" borderId="4" xfId="0" applyNumberFormat="1" applyFont="1" applyFill="1" applyBorder="1" applyAlignment="1">
      <alignment horizontal="center" vertical="center"/>
    </xf>
    <xf numFmtId="0" fontId="4" fillId="0" borderId="4" xfId="0" applyFont="1" applyFill="1" applyBorder="1" applyAlignment="1">
      <alignment horizontal="center" vertical="center" wrapText="1"/>
    </xf>
    <xf numFmtId="176" fontId="4" fillId="0" borderId="4" xfId="0" applyNumberFormat="1" applyFont="1" applyFill="1" applyBorder="1" applyAlignment="1">
      <alignment horizontal="center" vertical="center"/>
    </xf>
    <xf numFmtId="176" fontId="5" fillId="0" borderId="4" xfId="0" applyNumberFormat="1" applyFont="1" applyFill="1" applyBorder="1" applyAlignment="1">
      <alignment horizontal="center" vertical="center"/>
    </xf>
    <xf numFmtId="0" fontId="4" fillId="0" borderId="4" xfId="0" applyFont="1" applyFill="1" applyBorder="1" applyAlignment="1">
      <alignment horizontal="center" vertical="center"/>
    </xf>
    <xf numFmtId="0" fontId="3" fillId="0" borderId="4" xfId="0" applyNumberFormat="1" applyFont="1" applyFill="1" applyBorder="1" applyAlignment="1">
      <alignment horizontal="center" vertical="center"/>
    </xf>
    <xf numFmtId="0" fontId="1" fillId="0" borderId="4" xfId="0" applyFont="1" applyFill="1" applyBorder="1" applyAlignment="1">
      <alignment horizontal="left" vertical="center" wrapText="1"/>
    </xf>
    <xf numFmtId="43" fontId="1" fillId="0" borderId="4" xfId="0" applyNumberFormat="1" applyFont="1" applyFill="1" applyBorder="1" applyAlignment="1">
      <alignment horizontal="right" vertical="center"/>
    </xf>
    <xf numFmtId="176" fontId="6" fillId="0" borderId="4" xfId="0" applyNumberFormat="1" applyFont="1" applyFill="1" applyBorder="1" applyAlignment="1">
      <alignment horizontal="right" vertical="center"/>
    </xf>
    <xf numFmtId="0" fontId="3" fillId="0" borderId="4" xfId="0" applyFont="1" applyFill="1" applyBorder="1" applyAlignment="1">
      <alignment horizontal="left" vertical="center" wrapText="1"/>
    </xf>
    <xf numFmtId="49" fontId="1" fillId="0" borderId="4" xfId="0" applyNumberFormat="1" applyFont="1" applyFill="1" applyBorder="1" applyAlignment="1">
      <alignment horizontal="center" vertical="center"/>
    </xf>
    <xf numFmtId="176" fontId="1" fillId="0" borderId="4" xfId="0" applyNumberFormat="1" applyFont="1" applyFill="1" applyBorder="1" applyAlignment="1">
      <alignment vertical="center"/>
    </xf>
    <xf numFmtId="0" fontId="6" fillId="0" borderId="4" xfId="0" applyFont="1" applyFill="1" applyBorder="1" applyAlignment="1">
      <alignment vertical="center"/>
    </xf>
    <xf numFmtId="43" fontId="1" fillId="0" borderId="4" xfId="0" applyNumberFormat="1" applyFont="1" applyFill="1" applyBorder="1" applyAlignment="1">
      <alignment vertical="center"/>
    </xf>
    <xf numFmtId="0" fontId="1" fillId="0" borderId="4" xfId="0" applyFont="1" applyFill="1" applyBorder="1" applyAlignment="1">
      <alignment horizontal="center" vertical="center"/>
    </xf>
    <xf numFmtId="49" fontId="6" fillId="0" borderId="4" xfId="0" applyNumberFormat="1" applyFont="1" applyFill="1" applyBorder="1" applyAlignment="1">
      <alignment horizontal="center" vertical="center"/>
    </xf>
    <xf numFmtId="0" fontId="6" fillId="0" borderId="4" xfId="0" applyFont="1" applyFill="1" applyBorder="1" applyAlignment="1">
      <alignment horizontal="left" vertical="center" wrapText="1"/>
    </xf>
    <xf numFmtId="43" fontId="6" fillId="0" borderId="4" xfId="0" applyNumberFormat="1" applyFont="1" applyFill="1" applyBorder="1" applyAlignment="1">
      <alignment horizontal="right" vertical="center"/>
    </xf>
    <xf numFmtId="43" fontId="6" fillId="0" borderId="4" xfId="0" applyNumberFormat="1" applyFont="1" applyFill="1" applyBorder="1" applyAlignment="1">
      <alignment vertical="center"/>
    </xf>
    <xf numFmtId="58" fontId="5" fillId="2" borderId="4" xfId="0" applyNumberFormat="1" applyFont="1" applyFill="1" applyBorder="1" applyAlignment="1">
      <alignment vertical="center"/>
    </xf>
    <xf numFmtId="177" fontId="5" fillId="2" borderId="4" xfId="0" applyNumberFormat="1" applyFont="1" applyFill="1" applyBorder="1" applyAlignment="1">
      <alignment horizontal="center" vertical="center" wrapText="1"/>
    </xf>
    <xf numFmtId="178" fontId="5" fillId="2" borderId="4" xfId="0" applyNumberFormat="1" applyFont="1" applyFill="1" applyBorder="1" applyAlignment="1">
      <alignment horizontal="center" vertical="center"/>
    </xf>
    <xf numFmtId="0" fontId="5" fillId="2" borderId="4" xfId="0" applyFont="1" applyFill="1" applyBorder="1" applyAlignment="1">
      <alignment horizontal="center" vertical="center"/>
    </xf>
    <xf numFmtId="0" fontId="3" fillId="0" borderId="4" xfId="0"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49" fontId="1" fillId="0" borderId="4" xfId="0" applyNumberFormat="1" applyFont="1" applyBorder="1" applyAlignment="1">
      <alignment horizontal="center" vertical="center"/>
    </xf>
    <xf numFmtId="0" fontId="1" fillId="0" borderId="4" xfId="0" applyFont="1" applyBorder="1" applyAlignment="1">
      <alignment horizontal="left" vertical="center" wrapText="1"/>
    </xf>
    <xf numFmtId="43" fontId="1" fillId="0" borderId="4" xfId="0" applyNumberFormat="1" applyFont="1" applyBorder="1" applyAlignment="1">
      <alignment horizontal="right" vertical="center"/>
    </xf>
    <xf numFmtId="43" fontId="1" fillId="0" borderId="4" xfId="0" applyNumberFormat="1" applyFont="1" applyBorder="1">
      <alignment vertical="center"/>
    </xf>
    <xf numFmtId="176" fontId="1" fillId="0" borderId="4" xfId="0" applyNumberFormat="1" applyFont="1" applyBorder="1">
      <alignment vertical="center"/>
    </xf>
    <xf numFmtId="0" fontId="1" fillId="0" borderId="4" xfId="0" applyFont="1" applyBorder="1" applyAlignment="1">
      <alignment horizontal="left" vertical="center"/>
    </xf>
    <xf numFmtId="0" fontId="0" fillId="0" borderId="0" xfId="0" applyFont="1" applyFill="1">
      <alignment vertical="center"/>
    </xf>
    <xf numFmtId="0" fontId="0" fillId="0" borderId="0" xfId="0" applyFill="1">
      <alignment vertical="center"/>
    </xf>
    <xf numFmtId="0" fontId="7" fillId="0" borderId="0" xfId="0" applyFont="1" applyFill="1" applyAlignment="1">
      <alignment horizontal="center" vertical="center"/>
    </xf>
    <xf numFmtId="0" fontId="0" fillId="0" borderId="0" xfId="0" applyAlignment="1">
      <alignment vertical="center"/>
    </xf>
    <xf numFmtId="177" fontId="6" fillId="0" borderId="4" xfId="0" applyNumberFormat="1" applyFont="1" applyFill="1" applyBorder="1">
      <alignment vertical="center"/>
    </xf>
    <xf numFmtId="176" fontId="1" fillId="0" borderId="4" xfId="0" applyNumberFormat="1" applyFont="1" applyFill="1" applyBorder="1">
      <alignment vertical="center"/>
    </xf>
    <xf numFmtId="43" fontId="7" fillId="2" borderId="4" xfId="0" applyNumberFormat="1" applyFont="1" applyFill="1" applyBorder="1" applyAlignment="1">
      <alignment horizontal="center" vertical="center"/>
    </xf>
    <xf numFmtId="176" fontId="4" fillId="0" borderId="4" xfId="0" applyNumberFormat="1" applyFont="1" applyFill="1" applyBorder="1" applyAlignment="1">
      <alignment horizontal="right" vertical="center"/>
    </xf>
    <xf numFmtId="176" fontId="5" fillId="0" borderId="4" xfId="0" applyNumberFormat="1" applyFont="1" applyFill="1" applyBorder="1" applyAlignment="1">
      <alignment horizontal="right" vertical="center"/>
    </xf>
    <xf numFmtId="0" fontId="4" fillId="0" borderId="4" xfId="0" applyFont="1" applyFill="1" applyBorder="1" applyAlignment="1">
      <alignment horizontal="left" vertical="center" wrapText="1"/>
    </xf>
    <xf numFmtId="0" fontId="1" fillId="0" borderId="4" xfId="0" applyFont="1" applyFill="1" applyBorder="1" applyAlignment="1">
      <alignment horizontal="left" vertical="center"/>
    </xf>
    <xf numFmtId="43" fontId="1" fillId="0" borderId="4" xfId="0" applyNumberFormat="1" applyFont="1" applyFill="1" applyBorder="1">
      <alignment vertical="center"/>
    </xf>
    <xf numFmtId="49" fontId="6" fillId="0" borderId="4" xfId="0" applyNumberFormat="1" applyFont="1" applyBorder="1" applyAlignment="1">
      <alignment horizontal="center" vertical="center"/>
    </xf>
    <xf numFmtId="0" fontId="6" fillId="0" borderId="4" xfId="0" applyFont="1" applyBorder="1" applyAlignment="1">
      <alignment horizontal="left" vertical="center" wrapText="1"/>
    </xf>
    <xf numFmtId="43" fontId="6" fillId="0" borderId="4" xfId="0" applyNumberFormat="1" applyFont="1" applyBorder="1" applyAlignment="1">
      <alignment horizontal="right" vertical="center"/>
    </xf>
    <xf numFmtId="43" fontId="6" fillId="0" borderId="4" xfId="0" applyNumberFormat="1" applyFont="1" applyBorder="1">
      <alignment vertical="center"/>
    </xf>
    <xf numFmtId="0" fontId="1" fillId="0" borderId="4" xfId="0" applyFont="1" applyFill="1" applyBorder="1">
      <alignment vertical="center"/>
    </xf>
    <xf numFmtId="0" fontId="6" fillId="0" borderId="4" xfId="0" applyFont="1" applyFill="1" applyBorder="1">
      <alignment vertical="center"/>
    </xf>
    <xf numFmtId="0" fontId="8" fillId="0" borderId="0" xfId="0" applyFont="1" applyFill="1">
      <alignment vertical="center"/>
    </xf>
    <xf numFmtId="0" fontId="6" fillId="0" borderId="0" xfId="0" applyFont="1" applyFill="1">
      <alignment vertical="center"/>
    </xf>
    <xf numFmtId="176" fontId="6" fillId="0" borderId="0" xfId="0" applyNumberFormat="1" applyFont="1" applyFill="1">
      <alignment vertical="center"/>
    </xf>
    <xf numFmtId="176" fontId="1" fillId="0" borderId="0" xfId="0" applyNumberFormat="1" applyFont="1" applyFill="1">
      <alignment vertical="center"/>
    </xf>
    <xf numFmtId="0" fontId="5" fillId="0" borderId="4" xfId="0" applyNumberFormat="1" applyFont="1" applyFill="1" applyBorder="1" applyAlignment="1">
      <alignment horizontal="center" vertical="center"/>
    </xf>
    <xf numFmtId="49" fontId="5" fillId="0" borderId="4" xfId="0" applyNumberFormat="1" applyFont="1" applyFill="1" applyBorder="1" applyAlignment="1">
      <alignment horizontal="left" vertical="center" wrapText="1"/>
    </xf>
    <xf numFmtId="176" fontId="5" fillId="0" borderId="4" xfId="0" applyNumberFormat="1" applyFont="1" applyFill="1" applyBorder="1">
      <alignment vertical="center"/>
    </xf>
    <xf numFmtId="176" fontId="7" fillId="0" borderId="4" xfId="0" applyNumberFormat="1" applyFont="1" applyFill="1" applyBorder="1">
      <alignment vertical="center"/>
    </xf>
    <xf numFmtId="176" fontId="5" fillId="0" borderId="4" xfId="8" applyNumberFormat="1" applyFont="1" applyFill="1" applyBorder="1" applyAlignment="1">
      <alignment horizontal="center" vertical="center"/>
    </xf>
    <xf numFmtId="0" fontId="5" fillId="0" borderId="4" xfId="0" applyFont="1" applyFill="1" applyBorder="1" applyAlignment="1">
      <alignment horizontal="left" vertical="center" wrapText="1"/>
    </xf>
    <xf numFmtId="49" fontId="9" fillId="0" borderId="4" xfId="0" applyNumberFormat="1" applyFont="1" applyBorder="1" applyAlignment="1">
      <alignment horizontal="center" vertical="center"/>
    </xf>
    <xf numFmtId="0" fontId="9" fillId="0" borderId="4" xfId="0" applyFont="1" applyBorder="1" applyAlignment="1">
      <alignment horizontal="left" vertical="center" wrapText="1"/>
    </xf>
    <xf numFmtId="43" fontId="9" fillId="0" borderId="4" xfId="0" applyNumberFormat="1" applyFont="1" applyBorder="1" applyAlignment="1">
      <alignment horizontal="right" vertical="center"/>
    </xf>
    <xf numFmtId="43" fontId="9" fillId="0" borderId="4" xfId="0" applyNumberFormat="1" applyFont="1" applyBorder="1">
      <alignment vertical="center"/>
    </xf>
    <xf numFmtId="0" fontId="6" fillId="0" borderId="4" xfId="0" applyFont="1" applyFill="1" applyBorder="1" applyAlignment="1">
      <alignment horizontal="left" vertical="center"/>
    </xf>
    <xf numFmtId="58" fontId="5" fillId="2" borderId="4" xfId="0" applyNumberFormat="1" applyFont="1" applyFill="1" applyBorder="1" applyAlignment="1">
      <alignment horizontal="center" vertical="center"/>
    </xf>
    <xf numFmtId="176" fontId="5" fillId="2" borderId="4" xfId="0" applyNumberFormat="1" applyFont="1" applyFill="1" applyBorder="1" applyAlignment="1">
      <alignment horizontal="right" vertical="center"/>
    </xf>
    <xf numFmtId="176" fontId="7" fillId="2" borderId="4" xfId="0" applyNumberFormat="1" applyFont="1" applyFill="1" applyBorder="1" applyAlignment="1">
      <alignment horizontal="center" vertical="center"/>
    </xf>
    <xf numFmtId="0" fontId="7" fillId="2" borderId="4" xfId="0" applyFont="1" applyFill="1" applyBorder="1" applyAlignment="1">
      <alignment horizontal="center" vertical="center"/>
    </xf>
    <xf numFmtId="176" fontId="5" fillId="2" borderId="4" xfId="0" applyNumberFormat="1" applyFont="1" applyFill="1" applyBorder="1">
      <alignment vertical="center"/>
    </xf>
    <xf numFmtId="176" fontId="7" fillId="2" borderId="4" xfId="0" applyNumberFormat="1" applyFont="1" applyFill="1" applyBorder="1">
      <alignment vertical="center"/>
    </xf>
    <xf numFmtId="0" fontId="5" fillId="2" borderId="4" xfId="0" applyFont="1" applyFill="1" applyBorder="1">
      <alignment vertical="center"/>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千位分隔 4" xfId="13"/>
    <cellStyle name="常规 6" xfId="14"/>
    <cellStyle name="注释" xfId="15" builtinId="10"/>
    <cellStyle name="60% - 强调文字颜色 2" xfId="16" builtinId="36"/>
    <cellStyle name="标题 4" xfId="17" builtinId="19"/>
    <cellStyle name="警告文本" xfId="18" builtinId="11"/>
    <cellStyle name="千位分隔 3 2" xfId="19"/>
    <cellStyle name="标题" xfId="20" builtinId="15"/>
    <cellStyle name="解释性文本" xfId="21" builtinId="53"/>
    <cellStyle name="千位分隔 4 2" xfId="22"/>
    <cellStyle name="常规 8" xfId="2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40% - 强调文字颜色 6" xfId="53" builtinId="51"/>
    <cellStyle name="60% - 强调文字颜色 6" xfId="54" builtinId="52"/>
    <cellStyle name="常规 2" xfId="55"/>
    <cellStyle name="常规 3" xfId="56"/>
    <cellStyle name="千位分隔 2" xfId="57"/>
    <cellStyle name="常规 4" xfId="58"/>
    <cellStyle name="常规 4 2" xfId="59"/>
    <cellStyle name="千位分隔 3" xfId="60"/>
    <cellStyle name="常规 5" xfId="61"/>
    <cellStyle name="常规_Sheet1" xfId="62"/>
    <cellStyle name="千位分隔 5" xfId="6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1"/>
  <sheetViews>
    <sheetView topLeftCell="A40" workbookViewId="0">
      <selection activeCell="A49" sqref="$A49:$XFD49"/>
    </sheetView>
  </sheetViews>
  <sheetFormatPr defaultColWidth="65.5" defaultRowHeight="12" outlineLevelCol="5"/>
  <cols>
    <col min="1" max="1" width="9.5" style="4" customWidth="1"/>
    <col min="2" max="2" width="58.625" style="1" customWidth="1"/>
    <col min="3" max="3" width="21.75" style="67" customWidth="1"/>
    <col min="4" max="4" width="19.375" style="68" customWidth="1"/>
    <col min="5" max="5" width="16.125" style="68" customWidth="1"/>
    <col min="6" max="6" width="45.25" style="66" customWidth="1"/>
    <col min="7" max="16384" width="65.5" style="1"/>
  </cols>
  <sheetData>
    <row r="1" ht="20.25" spans="1:6">
      <c r="A1" s="5" t="s">
        <v>0</v>
      </c>
      <c r="B1" s="6"/>
      <c r="C1" s="6"/>
      <c r="D1" s="6"/>
      <c r="E1" s="6"/>
      <c r="F1" s="7"/>
    </row>
    <row r="2" spans="1:6">
      <c r="A2" s="20"/>
      <c r="B2" s="12"/>
      <c r="C2" s="13"/>
      <c r="D2" s="14" t="s">
        <v>1</v>
      </c>
      <c r="E2" s="14"/>
      <c r="F2" s="14"/>
    </row>
    <row r="3" s="4" customFormat="1" spans="1:6">
      <c r="A3" s="15" t="s">
        <v>2</v>
      </c>
      <c r="B3" s="16" t="s">
        <v>3</v>
      </c>
      <c r="C3" s="17" t="s">
        <v>4</v>
      </c>
      <c r="D3" s="18" t="s">
        <v>5</v>
      </c>
      <c r="E3" s="17" t="s">
        <v>6</v>
      </c>
      <c r="F3" s="16" t="s">
        <v>7</v>
      </c>
    </row>
    <row r="4" s="49" customFormat="1" spans="1:6">
      <c r="A4" s="69">
        <v>2021.01</v>
      </c>
      <c r="B4" s="70" t="s">
        <v>8</v>
      </c>
      <c r="C4" s="71">
        <v>23760025.49</v>
      </c>
      <c r="D4" s="72">
        <v>21328501.2</v>
      </c>
      <c r="E4" s="73">
        <f>C4-D4</f>
        <v>2431524.29</v>
      </c>
      <c r="F4" s="74"/>
    </row>
    <row r="5" s="48" customFormat="1" ht="24" spans="1:6">
      <c r="A5" s="75" t="s">
        <v>9</v>
      </c>
      <c r="B5" s="76" t="s">
        <v>10</v>
      </c>
      <c r="C5" s="77">
        <v>375000</v>
      </c>
      <c r="D5" s="78"/>
      <c r="E5" s="45">
        <f>E4+C5-D5</f>
        <v>2806524.29</v>
      </c>
      <c r="F5" s="57" t="s">
        <v>11</v>
      </c>
    </row>
    <row r="6" s="48" customFormat="1" ht="13.5" spans="1:6">
      <c r="A6" s="41" t="s">
        <v>12</v>
      </c>
      <c r="B6" s="42" t="s">
        <v>13</v>
      </c>
      <c r="C6" s="43">
        <v>332</v>
      </c>
      <c r="D6" s="44"/>
      <c r="E6" s="45">
        <f t="shared" ref="E6:E59" si="0">E5+C6-D6</f>
        <v>2806856.29</v>
      </c>
      <c r="F6" s="64"/>
    </row>
    <row r="7" s="48" customFormat="1" ht="13.5" spans="1:6">
      <c r="A7" s="41" t="s">
        <v>12</v>
      </c>
      <c r="B7" s="42" t="s">
        <v>14</v>
      </c>
      <c r="C7" s="43">
        <v>99.12</v>
      </c>
      <c r="D7" s="44"/>
      <c r="E7" s="45">
        <f t="shared" si="0"/>
        <v>2806955.41</v>
      </c>
      <c r="F7" s="57" t="s">
        <v>15</v>
      </c>
    </row>
    <row r="8" s="48" customFormat="1" ht="13.5" spans="1:6">
      <c r="A8" s="41" t="s">
        <v>12</v>
      </c>
      <c r="B8" s="42" t="s">
        <v>16</v>
      </c>
      <c r="C8" s="43"/>
      <c r="D8" s="44">
        <v>185000</v>
      </c>
      <c r="E8" s="45">
        <f t="shared" si="0"/>
        <v>2621955.41</v>
      </c>
      <c r="F8" s="64" t="s">
        <v>17</v>
      </c>
    </row>
    <row r="9" s="48" customFormat="1" ht="13.5" spans="1:6">
      <c r="A9" s="41" t="s">
        <v>18</v>
      </c>
      <c r="B9" s="42" t="s">
        <v>19</v>
      </c>
      <c r="C9" s="43">
        <v>168</v>
      </c>
      <c r="D9" s="44"/>
      <c r="E9" s="45">
        <f t="shared" si="0"/>
        <v>2622123.41</v>
      </c>
      <c r="F9" s="64"/>
    </row>
    <row r="10" s="48" customFormat="1" ht="13.5" spans="1:6">
      <c r="A10" s="41" t="s">
        <v>18</v>
      </c>
      <c r="B10" s="42" t="s">
        <v>20</v>
      </c>
      <c r="C10" s="43">
        <v>58.51</v>
      </c>
      <c r="D10" s="44"/>
      <c r="E10" s="45">
        <f t="shared" si="0"/>
        <v>2622181.92</v>
      </c>
      <c r="F10" s="57" t="s">
        <v>21</v>
      </c>
    </row>
    <row r="11" s="65" customFormat="1" ht="13.5" spans="1:6">
      <c r="A11" s="41" t="s">
        <v>18</v>
      </c>
      <c r="B11" s="42" t="s">
        <v>22</v>
      </c>
      <c r="C11" s="43"/>
      <c r="D11" s="44">
        <v>3480</v>
      </c>
      <c r="E11" s="45">
        <f t="shared" si="0"/>
        <v>2618701.92</v>
      </c>
      <c r="F11" s="79" t="s">
        <v>23</v>
      </c>
    </row>
    <row r="12" s="48" customFormat="1" ht="13.5" spans="1:6">
      <c r="A12" s="41" t="s">
        <v>24</v>
      </c>
      <c r="B12" s="42" t="s">
        <v>25</v>
      </c>
      <c r="C12" s="43">
        <v>15401</v>
      </c>
      <c r="D12" s="44"/>
      <c r="E12" s="45">
        <f t="shared" si="0"/>
        <v>2634102.92</v>
      </c>
      <c r="F12" s="64"/>
    </row>
    <row r="13" s="48" customFormat="1" ht="13.5" spans="1:6">
      <c r="A13" s="41" t="s">
        <v>24</v>
      </c>
      <c r="B13" s="42" t="s">
        <v>26</v>
      </c>
      <c r="C13" s="43">
        <v>1003.03</v>
      </c>
      <c r="D13" s="44"/>
      <c r="E13" s="45">
        <f t="shared" si="0"/>
        <v>2635105.95</v>
      </c>
      <c r="F13" s="57" t="s">
        <v>27</v>
      </c>
    </row>
    <row r="14" spans="1:6">
      <c r="A14" s="41" t="s">
        <v>9</v>
      </c>
      <c r="B14" s="42" t="s">
        <v>28</v>
      </c>
      <c r="C14" s="43">
        <v>102675.37</v>
      </c>
      <c r="D14" s="44"/>
      <c r="E14" s="45">
        <f t="shared" si="0"/>
        <v>2737781.32</v>
      </c>
      <c r="F14" s="64"/>
    </row>
    <row r="15" spans="1:6">
      <c r="A15" s="41" t="s">
        <v>9</v>
      </c>
      <c r="B15" s="42" t="s">
        <v>29</v>
      </c>
      <c r="C15" s="43">
        <v>52.63</v>
      </c>
      <c r="D15" s="44"/>
      <c r="E15" s="45">
        <f t="shared" si="0"/>
        <v>2737833.95</v>
      </c>
      <c r="F15" s="57" t="s">
        <v>27</v>
      </c>
    </row>
    <row r="16" spans="1:6">
      <c r="A16" s="41" t="s">
        <v>9</v>
      </c>
      <c r="B16" s="42" t="s">
        <v>30</v>
      </c>
      <c r="C16" s="43">
        <v>6000</v>
      </c>
      <c r="D16" s="44"/>
      <c r="E16" s="45">
        <f t="shared" si="0"/>
        <v>2743833.95</v>
      </c>
      <c r="F16" s="64"/>
    </row>
    <row r="17" spans="1:6">
      <c r="A17" s="41" t="s">
        <v>9</v>
      </c>
      <c r="B17" s="42" t="s">
        <v>31</v>
      </c>
      <c r="C17" s="43">
        <v>6000</v>
      </c>
      <c r="D17" s="44"/>
      <c r="E17" s="45">
        <f t="shared" si="0"/>
        <v>2749833.95</v>
      </c>
      <c r="F17" s="64"/>
    </row>
    <row r="18" s="66" customFormat="1" spans="1:6">
      <c r="A18" s="41" t="s">
        <v>9</v>
      </c>
      <c r="B18" s="42" t="s">
        <v>32</v>
      </c>
      <c r="C18" s="43">
        <v>6000</v>
      </c>
      <c r="D18" s="44"/>
      <c r="E18" s="45">
        <f t="shared" si="0"/>
        <v>2755833.95</v>
      </c>
      <c r="F18" s="64"/>
    </row>
    <row r="19" spans="1:6">
      <c r="A19" s="41" t="s">
        <v>9</v>
      </c>
      <c r="B19" s="42" t="s">
        <v>33</v>
      </c>
      <c r="C19" s="43">
        <v>6000</v>
      </c>
      <c r="D19" s="44"/>
      <c r="E19" s="45">
        <f t="shared" si="0"/>
        <v>2761833.95</v>
      </c>
      <c r="F19" s="64"/>
    </row>
    <row r="20" spans="1:6">
      <c r="A20" s="41" t="s">
        <v>34</v>
      </c>
      <c r="B20" s="42" t="s">
        <v>35</v>
      </c>
      <c r="C20" s="43">
        <v>33389.4</v>
      </c>
      <c r="D20" s="44"/>
      <c r="E20" s="45">
        <f t="shared" si="0"/>
        <v>2795223.35</v>
      </c>
      <c r="F20" s="64"/>
    </row>
    <row r="21" spans="1:6">
      <c r="A21" s="41" t="s">
        <v>34</v>
      </c>
      <c r="B21" s="42" t="s">
        <v>36</v>
      </c>
      <c r="C21" s="43">
        <v>39388.39</v>
      </c>
      <c r="D21" s="44"/>
      <c r="E21" s="45">
        <f t="shared" si="0"/>
        <v>2834611.74</v>
      </c>
      <c r="F21" s="57" t="s">
        <v>27</v>
      </c>
    </row>
    <row r="22" spans="1:6">
      <c r="A22" s="41" t="s">
        <v>34</v>
      </c>
      <c r="B22" s="42" t="s">
        <v>37</v>
      </c>
      <c r="C22" s="43"/>
      <c r="D22" s="44">
        <v>6000</v>
      </c>
      <c r="E22" s="45">
        <f t="shared" si="0"/>
        <v>2828611.74</v>
      </c>
      <c r="F22" s="64"/>
    </row>
    <row r="23" spans="1:6">
      <c r="A23" s="41" t="s">
        <v>34</v>
      </c>
      <c r="B23" s="42" t="s">
        <v>38</v>
      </c>
      <c r="C23" s="43"/>
      <c r="D23" s="44">
        <v>26287.16</v>
      </c>
      <c r="E23" s="45">
        <f t="shared" si="0"/>
        <v>2802324.58</v>
      </c>
      <c r="F23" s="64"/>
    </row>
    <row r="24" spans="1:6">
      <c r="A24" s="41" t="s">
        <v>39</v>
      </c>
      <c r="B24" s="42" t="s">
        <v>40</v>
      </c>
      <c r="C24" s="43">
        <v>42591</v>
      </c>
      <c r="D24" s="44"/>
      <c r="E24" s="45">
        <f t="shared" si="0"/>
        <v>2844915.58</v>
      </c>
      <c r="F24" s="64"/>
    </row>
    <row r="25" spans="1:6">
      <c r="A25" s="41" t="s">
        <v>39</v>
      </c>
      <c r="B25" s="42" t="s">
        <v>41</v>
      </c>
      <c r="C25" s="43">
        <v>4393</v>
      </c>
      <c r="D25" s="44"/>
      <c r="E25" s="45">
        <f t="shared" si="0"/>
        <v>2849308.58</v>
      </c>
      <c r="F25" s="64"/>
    </row>
    <row r="26" spans="1:6">
      <c r="A26" s="41" t="s">
        <v>39</v>
      </c>
      <c r="B26" s="42" t="s">
        <v>42</v>
      </c>
      <c r="C26" s="43">
        <v>5403.6</v>
      </c>
      <c r="D26" s="44"/>
      <c r="E26" s="45">
        <f t="shared" si="0"/>
        <v>2854712.18</v>
      </c>
      <c r="F26" s="57" t="s">
        <v>27</v>
      </c>
    </row>
    <row r="27" spans="1:6">
      <c r="A27" s="41" t="s">
        <v>39</v>
      </c>
      <c r="B27" s="42" t="s">
        <v>22</v>
      </c>
      <c r="C27" s="43"/>
      <c r="D27" s="44">
        <v>1600</v>
      </c>
      <c r="E27" s="45">
        <f t="shared" si="0"/>
        <v>2853112.18</v>
      </c>
      <c r="F27" s="64" t="s">
        <v>23</v>
      </c>
    </row>
    <row r="28" spans="1:6">
      <c r="A28" s="41" t="s">
        <v>43</v>
      </c>
      <c r="B28" s="42" t="s">
        <v>44</v>
      </c>
      <c r="C28" s="43">
        <v>11574</v>
      </c>
      <c r="D28" s="44"/>
      <c r="E28" s="45">
        <f t="shared" si="0"/>
        <v>2864686.18</v>
      </c>
      <c r="F28" s="64" t="s">
        <v>45</v>
      </c>
    </row>
    <row r="29" spans="1:6">
      <c r="A29" s="41" t="s">
        <v>43</v>
      </c>
      <c r="B29" s="42" t="s">
        <v>46</v>
      </c>
      <c r="C29" s="43">
        <v>125000</v>
      </c>
      <c r="D29" s="44"/>
      <c r="E29" s="45">
        <f t="shared" si="0"/>
        <v>2989686.18</v>
      </c>
      <c r="F29" s="64"/>
    </row>
    <row r="30" spans="1:6">
      <c r="A30" s="41" t="s">
        <v>43</v>
      </c>
      <c r="B30" s="42" t="s">
        <v>47</v>
      </c>
      <c r="C30" s="43"/>
      <c r="D30" s="44">
        <v>101563.06</v>
      </c>
      <c r="E30" s="45">
        <f t="shared" si="0"/>
        <v>2888123.12</v>
      </c>
      <c r="F30" s="64" t="s">
        <v>48</v>
      </c>
    </row>
    <row r="31" customFormat="1" ht="13.5" spans="1:6">
      <c r="A31" s="41" t="s">
        <v>49</v>
      </c>
      <c r="B31" s="42" t="s">
        <v>50</v>
      </c>
      <c r="C31" s="43">
        <v>98010.2</v>
      </c>
      <c r="D31" s="44"/>
      <c r="E31" s="45">
        <f t="shared" si="0"/>
        <v>2986133.32</v>
      </c>
      <c r="F31" s="46" t="s">
        <v>51</v>
      </c>
    </row>
    <row r="32" customFormat="1" ht="13.5" spans="1:6">
      <c r="A32" s="41" t="s">
        <v>49</v>
      </c>
      <c r="B32" s="42" t="s">
        <v>52</v>
      </c>
      <c r="C32" s="43">
        <v>81745.41</v>
      </c>
      <c r="D32" s="44"/>
      <c r="E32" s="45">
        <f t="shared" si="0"/>
        <v>3067878.73</v>
      </c>
      <c r="F32" s="46" t="s">
        <v>53</v>
      </c>
    </row>
    <row r="33" customFormat="1" ht="13.5" spans="1:6">
      <c r="A33" s="41" t="s">
        <v>54</v>
      </c>
      <c r="B33" s="42" t="s">
        <v>55</v>
      </c>
      <c r="C33" s="43">
        <v>1209</v>
      </c>
      <c r="D33" s="44"/>
      <c r="E33" s="45">
        <f t="shared" si="0"/>
        <v>3069087.73</v>
      </c>
      <c r="F33" s="46" t="s">
        <v>56</v>
      </c>
    </row>
    <row r="34" customFormat="1" ht="13.5" spans="1:6">
      <c r="A34" s="41" t="s">
        <v>54</v>
      </c>
      <c r="B34" s="42" t="s">
        <v>52</v>
      </c>
      <c r="C34" s="43">
        <v>279697.19</v>
      </c>
      <c r="D34" s="44"/>
      <c r="E34" s="45">
        <f t="shared" si="0"/>
        <v>3348784.92</v>
      </c>
      <c r="F34" s="46" t="s">
        <v>57</v>
      </c>
    </row>
    <row r="35" customFormat="1" ht="13.5" spans="1:6">
      <c r="A35" s="41" t="s">
        <v>54</v>
      </c>
      <c r="B35" s="42" t="s">
        <v>58</v>
      </c>
      <c r="C35" s="43"/>
      <c r="D35" s="44">
        <v>320</v>
      </c>
      <c r="E35" s="45">
        <f t="shared" si="0"/>
        <v>3348464.92</v>
      </c>
      <c r="F35" s="46" t="s">
        <v>23</v>
      </c>
    </row>
    <row r="36" customFormat="1" ht="13.5" spans="1:6">
      <c r="A36" s="41" t="s">
        <v>54</v>
      </c>
      <c r="B36" s="42" t="s">
        <v>59</v>
      </c>
      <c r="C36" s="43"/>
      <c r="D36" s="44">
        <v>9935.5</v>
      </c>
      <c r="E36" s="45">
        <f t="shared" si="0"/>
        <v>3338529.42</v>
      </c>
      <c r="F36" s="46" t="s">
        <v>60</v>
      </c>
    </row>
    <row r="37" customFormat="1" ht="13.5" spans="1:6">
      <c r="A37" s="41" t="s">
        <v>61</v>
      </c>
      <c r="B37" s="42" t="s">
        <v>62</v>
      </c>
      <c r="C37" s="43">
        <v>3253</v>
      </c>
      <c r="D37" s="44"/>
      <c r="E37" s="45">
        <f t="shared" si="0"/>
        <v>3341782.42</v>
      </c>
      <c r="F37" s="46"/>
    </row>
    <row r="38" customFormat="1" ht="13.5" spans="1:6">
      <c r="A38" s="41" t="s">
        <v>61</v>
      </c>
      <c r="B38" s="42" t="s">
        <v>63</v>
      </c>
      <c r="C38" s="43">
        <v>13681.12</v>
      </c>
      <c r="D38" s="44"/>
      <c r="E38" s="45">
        <f t="shared" si="0"/>
        <v>3355463.54</v>
      </c>
      <c r="F38" s="46"/>
    </row>
    <row r="39" customFormat="1" ht="13.5" spans="1:6">
      <c r="A39" s="41" t="s">
        <v>61</v>
      </c>
      <c r="B39" s="42" t="s">
        <v>52</v>
      </c>
      <c r="C39" s="43">
        <v>1072.34</v>
      </c>
      <c r="D39" s="44"/>
      <c r="E39" s="45">
        <f t="shared" si="0"/>
        <v>3356535.88</v>
      </c>
      <c r="F39" s="46" t="s">
        <v>64</v>
      </c>
    </row>
    <row r="40" customFormat="1" ht="13.5" spans="1:6">
      <c r="A40" s="41" t="s">
        <v>61</v>
      </c>
      <c r="B40" s="42" t="s">
        <v>65</v>
      </c>
      <c r="C40" s="43"/>
      <c r="D40" s="44">
        <v>26000</v>
      </c>
      <c r="E40" s="45">
        <f t="shared" si="0"/>
        <v>3330535.88</v>
      </c>
      <c r="F40" s="46" t="s">
        <v>66</v>
      </c>
    </row>
    <row r="41" customFormat="1" ht="13.5" spans="1:6">
      <c r="A41" s="41" t="s">
        <v>67</v>
      </c>
      <c r="B41" s="42" t="s">
        <v>68</v>
      </c>
      <c r="C41" s="43"/>
      <c r="D41" s="44">
        <v>150000</v>
      </c>
      <c r="E41" s="45">
        <f t="shared" si="0"/>
        <v>3180535.88</v>
      </c>
      <c r="F41" s="46" t="s">
        <v>17</v>
      </c>
    </row>
    <row r="42" customFormat="1" ht="13.5" spans="1:6">
      <c r="A42" s="41" t="s">
        <v>67</v>
      </c>
      <c r="B42" s="42" t="s">
        <v>69</v>
      </c>
      <c r="C42" s="43"/>
      <c r="D42" s="44">
        <v>52207.77</v>
      </c>
      <c r="E42" s="45">
        <f t="shared" si="0"/>
        <v>3128328.11</v>
      </c>
      <c r="F42" s="46" t="s">
        <v>70</v>
      </c>
    </row>
    <row r="43" customFormat="1" ht="13.5" spans="1:6">
      <c r="A43" s="41" t="s">
        <v>67</v>
      </c>
      <c r="B43" s="42" t="s">
        <v>71</v>
      </c>
      <c r="C43" s="43"/>
      <c r="D43" s="44">
        <v>44404.56</v>
      </c>
      <c r="E43" s="45">
        <f t="shared" si="0"/>
        <v>3083923.55</v>
      </c>
      <c r="F43" s="46" t="s">
        <v>72</v>
      </c>
    </row>
    <row r="44" customFormat="1" ht="13.5" spans="1:6">
      <c r="A44" s="41" t="s">
        <v>67</v>
      </c>
      <c r="B44" s="42" t="s">
        <v>73</v>
      </c>
      <c r="C44" s="43"/>
      <c r="D44" s="44">
        <v>1920</v>
      </c>
      <c r="E44" s="45">
        <f t="shared" si="0"/>
        <v>3082003.55</v>
      </c>
      <c r="F44" s="46" t="s">
        <v>72</v>
      </c>
    </row>
    <row r="45" customFormat="1" ht="13.5" spans="1:6">
      <c r="A45" s="41" t="s">
        <v>67</v>
      </c>
      <c r="B45" s="42" t="s">
        <v>74</v>
      </c>
      <c r="C45" s="43"/>
      <c r="D45" s="44">
        <v>473000</v>
      </c>
      <c r="E45" s="45">
        <f t="shared" si="0"/>
        <v>2609003.55</v>
      </c>
      <c r="F45" s="46" t="s">
        <v>72</v>
      </c>
    </row>
    <row r="46" customFormat="1" ht="13.5" spans="1:6">
      <c r="A46" s="41" t="s">
        <v>67</v>
      </c>
      <c r="B46" s="42" t="s">
        <v>75</v>
      </c>
      <c r="C46" s="43">
        <v>144000</v>
      </c>
      <c r="D46" s="44"/>
      <c r="E46" s="45">
        <f t="shared" si="0"/>
        <v>2753003.55</v>
      </c>
      <c r="F46" s="46" t="s">
        <v>72</v>
      </c>
    </row>
    <row r="47" customFormat="1" ht="13.5" spans="1:6">
      <c r="A47" s="41" t="s">
        <v>67</v>
      </c>
      <c r="B47" s="42" t="s">
        <v>76</v>
      </c>
      <c r="C47" s="43">
        <v>106971.48</v>
      </c>
      <c r="D47" s="44"/>
      <c r="E47" s="45">
        <f t="shared" si="0"/>
        <v>2859975.03</v>
      </c>
      <c r="F47" s="46" t="s">
        <v>72</v>
      </c>
    </row>
    <row r="48" customFormat="1" ht="13.5" spans="1:6">
      <c r="A48" s="41" t="s">
        <v>67</v>
      </c>
      <c r="B48" s="42" t="s">
        <v>77</v>
      </c>
      <c r="C48" s="43">
        <v>925.98</v>
      </c>
      <c r="D48" s="44"/>
      <c r="E48" s="45">
        <f t="shared" si="0"/>
        <v>2860901.01</v>
      </c>
      <c r="F48" s="46" t="s">
        <v>78</v>
      </c>
    </row>
    <row r="49" customFormat="1" ht="13.5" spans="1:6">
      <c r="A49" s="41" t="s">
        <v>67</v>
      </c>
      <c r="B49" s="42" t="s">
        <v>79</v>
      </c>
      <c r="C49" s="43">
        <v>9692</v>
      </c>
      <c r="D49" s="44"/>
      <c r="E49" s="45">
        <f t="shared" si="0"/>
        <v>2870593.01</v>
      </c>
      <c r="F49" s="46"/>
    </row>
    <row r="50" customFormat="1" ht="13.5" spans="1:6">
      <c r="A50" s="41" t="s">
        <v>67</v>
      </c>
      <c r="B50" s="42" t="s">
        <v>80</v>
      </c>
      <c r="C50" s="43">
        <v>42.01</v>
      </c>
      <c r="D50" s="44"/>
      <c r="E50" s="45">
        <f t="shared" si="0"/>
        <v>2870635.02</v>
      </c>
      <c r="F50" s="46" t="s">
        <v>72</v>
      </c>
    </row>
    <row r="51" customFormat="1" ht="13.5" spans="1:6">
      <c r="A51" s="41" t="s">
        <v>67</v>
      </c>
      <c r="B51" s="42" t="s">
        <v>81</v>
      </c>
      <c r="C51" s="43">
        <v>3179.54</v>
      </c>
      <c r="D51" s="44"/>
      <c r="E51" s="45">
        <f t="shared" si="0"/>
        <v>2873814.56</v>
      </c>
      <c r="F51" s="46" t="s">
        <v>78</v>
      </c>
    </row>
    <row r="52" customFormat="1" ht="13.5" spans="1:6">
      <c r="A52" s="41" t="s">
        <v>82</v>
      </c>
      <c r="B52" s="42" t="s">
        <v>83</v>
      </c>
      <c r="C52" s="43"/>
      <c r="D52" s="44">
        <v>2139.8</v>
      </c>
      <c r="E52" s="45">
        <f t="shared" si="0"/>
        <v>2871674.76</v>
      </c>
      <c r="F52" s="46" t="s">
        <v>72</v>
      </c>
    </row>
    <row r="53" customFormat="1" ht="13.5" spans="1:6">
      <c r="A53" s="41" t="s">
        <v>82</v>
      </c>
      <c r="B53" s="42" t="s">
        <v>84</v>
      </c>
      <c r="C53" s="43"/>
      <c r="D53" s="44">
        <v>6832.5</v>
      </c>
      <c r="E53" s="45">
        <f t="shared" si="0"/>
        <v>2864842.26</v>
      </c>
      <c r="F53" s="46" t="s">
        <v>72</v>
      </c>
    </row>
    <row r="54" customFormat="1" ht="13.5" spans="1:6">
      <c r="A54" s="41" t="s">
        <v>82</v>
      </c>
      <c r="B54" s="42" t="s">
        <v>85</v>
      </c>
      <c r="C54" s="43"/>
      <c r="D54" s="44">
        <v>125000</v>
      </c>
      <c r="E54" s="45">
        <f t="shared" si="0"/>
        <v>2739842.26</v>
      </c>
      <c r="F54" s="46" t="s">
        <v>86</v>
      </c>
    </row>
    <row r="55" customFormat="1" ht="13.5" spans="1:6">
      <c r="A55" s="41" t="s">
        <v>82</v>
      </c>
      <c r="B55" s="42" t="s">
        <v>87</v>
      </c>
      <c r="C55" s="43"/>
      <c r="D55" s="44">
        <v>1188.33</v>
      </c>
      <c r="E55" s="45">
        <f t="shared" si="0"/>
        <v>2738653.93</v>
      </c>
      <c r="F55" s="46" t="s">
        <v>88</v>
      </c>
    </row>
    <row r="56" customFormat="1" ht="13.5" spans="1:6">
      <c r="A56" s="41" t="s">
        <v>82</v>
      </c>
      <c r="B56" s="42" t="s">
        <v>89</v>
      </c>
      <c r="C56" s="43"/>
      <c r="D56" s="44">
        <v>3889.57</v>
      </c>
      <c r="E56" s="45">
        <f t="shared" si="0"/>
        <v>2734764.36</v>
      </c>
      <c r="F56" s="46"/>
    </row>
    <row r="57" customFormat="1" ht="13.5" spans="1:6">
      <c r="A57" s="41" t="s">
        <v>82</v>
      </c>
      <c r="B57" s="42" t="s">
        <v>79</v>
      </c>
      <c r="C57" s="43">
        <v>2124</v>
      </c>
      <c r="D57" s="44"/>
      <c r="E57" s="45">
        <f t="shared" si="0"/>
        <v>2736888.36</v>
      </c>
      <c r="F57" s="46"/>
    </row>
    <row r="58" customFormat="1" ht="13.5" spans="1:6">
      <c r="A58" s="41" t="s">
        <v>82</v>
      </c>
      <c r="B58" s="42" t="s">
        <v>80</v>
      </c>
      <c r="C58" s="43">
        <v>671.5</v>
      </c>
      <c r="D58" s="44"/>
      <c r="E58" s="45">
        <f t="shared" si="0"/>
        <v>2737559.86</v>
      </c>
      <c r="F58" s="46" t="s">
        <v>72</v>
      </c>
    </row>
    <row r="59" customFormat="1" ht="13.5" spans="1:6">
      <c r="A59" s="41" t="s">
        <v>82</v>
      </c>
      <c r="B59" s="42" t="s">
        <v>81</v>
      </c>
      <c r="C59" s="43">
        <v>20.05</v>
      </c>
      <c r="D59" s="44"/>
      <c r="E59" s="45">
        <f t="shared" si="0"/>
        <v>2737579.91</v>
      </c>
      <c r="F59" s="46" t="s">
        <v>78</v>
      </c>
    </row>
    <row r="60" s="49" customFormat="1" spans="1:6">
      <c r="A60" s="80"/>
      <c r="B60" s="35" t="s">
        <v>90</v>
      </c>
      <c r="C60" s="81">
        <f>SUM(C5:C59)</f>
        <v>1526823.87</v>
      </c>
      <c r="D60" s="81">
        <f>SUM(D5:D59)</f>
        <v>1220768.25</v>
      </c>
      <c r="E60" s="82">
        <f>E4+C60-D60</f>
        <v>2737579.91</v>
      </c>
      <c r="F60" s="37"/>
    </row>
    <row r="61" spans="1:6">
      <c r="A61" s="83"/>
      <c r="B61" s="83" t="s">
        <v>91</v>
      </c>
      <c r="C61" s="84">
        <f>C4+C60</f>
        <v>25286849.36</v>
      </c>
      <c r="D61" s="84">
        <f>D4+D60</f>
        <v>22549269.45</v>
      </c>
      <c r="E61" s="85">
        <f>C61-D61</f>
        <v>2737579.91</v>
      </c>
      <c r="F61" s="86"/>
    </row>
  </sheetData>
  <autoFilter ref="A1:F61">
    <extLst/>
  </autoFilter>
  <mergeCells count="2">
    <mergeCell ref="A1:F1"/>
    <mergeCell ref="D2:F2"/>
  </mergeCells>
  <pageMargins left="0.7" right="0.7" top="0.75" bottom="0.75" header="0.3" footer="0.3"/>
  <pageSetup paperSize="9" scale="56"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
  <sheetViews>
    <sheetView workbookViewId="0">
      <selection activeCell="D19" sqref="D19"/>
    </sheetView>
  </sheetViews>
  <sheetFormatPr defaultColWidth="9" defaultRowHeight="13.5" outlineLevelCol="5"/>
  <cols>
    <col min="1" max="1" width="13.375" style="50" customWidth="1"/>
    <col min="2" max="2" width="33.5" customWidth="1"/>
    <col min="3" max="3" width="18.625" customWidth="1"/>
    <col min="4" max="4" width="20.375" customWidth="1"/>
    <col min="5" max="5" width="20" customWidth="1"/>
    <col min="6" max="6" width="21.875" customWidth="1"/>
  </cols>
  <sheetData>
    <row r="1" ht="54" customHeight="1" spans="1:6">
      <c r="A1" s="8" t="s">
        <v>92</v>
      </c>
      <c r="B1" s="9"/>
      <c r="C1" s="9"/>
      <c r="D1" s="9"/>
      <c r="E1" s="9"/>
      <c r="F1" s="10"/>
    </row>
    <row r="2" spans="1:6">
      <c r="A2" s="11"/>
      <c r="B2" s="12"/>
      <c r="C2" s="13"/>
      <c r="D2" s="14" t="s">
        <v>1</v>
      </c>
      <c r="E2" s="14"/>
      <c r="F2" s="14"/>
    </row>
    <row r="3" spans="1:6">
      <c r="A3" s="15" t="s">
        <v>2</v>
      </c>
      <c r="B3" s="16" t="s">
        <v>3</v>
      </c>
      <c r="C3" s="17" t="s">
        <v>4</v>
      </c>
      <c r="D3" s="18" t="s">
        <v>5</v>
      </c>
      <c r="E3" s="19" t="s">
        <v>6</v>
      </c>
      <c r="F3" s="16" t="s">
        <v>93</v>
      </c>
    </row>
    <row r="4" s="48" customFormat="1" spans="1:6">
      <c r="A4" s="25" t="s">
        <v>12</v>
      </c>
      <c r="B4" s="24" t="s">
        <v>94</v>
      </c>
      <c r="C4" s="54"/>
      <c r="D4" s="55"/>
      <c r="E4" s="54">
        <v>309421.85</v>
      </c>
      <c r="F4" s="56"/>
    </row>
    <row r="5" s="48" customFormat="1" spans="1:6">
      <c r="A5" s="41" t="s">
        <v>12</v>
      </c>
      <c r="B5" s="42" t="s">
        <v>16</v>
      </c>
      <c r="C5" s="43"/>
      <c r="D5" s="44">
        <v>185000</v>
      </c>
      <c r="E5" s="52">
        <f>E4+C5-D5</f>
        <v>124421.85</v>
      </c>
      <c r="F5" s="57"/>
    </row>
    <row r="6" s="48" customFormat="1" spans="1:6">
      <c r="A6" s="41" t="s">
        <v>67</v>
      </c>
      <c r="B6" s="42" t="s">
        <v>68</v>
      </c>
      <c r="C6" s="22"/>
      <c r="D6" s="58">
        <v>150000</v>
      </c>
      <c r="E6" s="52">
        <f>E5+C6-D6</f>
        <v>-25578.15</v>
      </c>
      <c r="F6" s="57"/>
    </row>
    <row r="7" s="48" customFormat="1" spans="1:6">
      <c r="A7" s="59"/>
      <c r="B7" s="60"/>
      <c r="C7" s="61"/>
      <c r="D7" s="62"/>
      <c r="E7" s="52"/>
      <c r="F7" s="57"/>
    </row>
    <row r="8" s="48" customFormat="1" spans="1:6">
      <c r="A8" s="41"/>
      <c r="B8" s="42"/>
      <c r="C8" s="43"/>
      <c r="D8" s="44"/>
      <c r="E8" s="52"/>
      <c r="F8" s="57"/>
    </row>
    <row r="9" spans="1:6">
      <c r="A9" s="59"/>
      <c r="B9" s="60"/>
      <c r="C9" s="61"/>
      <c r="D9" s="62"/>
      <c r="E9" s="52"/>
      <c r="F9" s="57"/>
    </row>
    <row r="10" s="1" customFormat="1" ht="12" spans="1:6">
      <c r="A10" s="29"/>
      <c r="B10" s="63"/>
      <c r="C10" s="51"/>
      <c r="D10" s="52"/>
      <c r="E10" s="52"/>
      <c r="F10" s="57"/>
    </row>
    <row r="11" s="1" customFormat="1" ht="12" spans="1:6">
      <c r="A11" s="29"/>
      <c r="B11" s="63"/>
      <c r="C11" s="64"/>
      <c r="D11" s="52"/>
      <c r="E11" s="52"/>
      <c r="F11" s="57"/>
    </row>
    <row r="12" s="1" customFormat="1" ht="12" spans="1:6">
      <c r="A12" s="29"/>
      <c r="B12" s="63"/>
      <c r="C12" s="64"/>
      <c r="D12" s="52"/>
      <c r="E12" s="52"/>
      <c r="F12" s="57"/>
    </row>
    <row r="13" s="49" customFormat="1" ht="22.5" customHeight="1" spans="1:6">
      <c r="A13" s="34"/>
      <c r="B13" s="35" t="s">
        <v>90</v>
      </c>
      <c r="C13" s="36">
        <f>SUM(C5:C12)</f>
        <v>0</v>
      </c>
      <c r="D13" s="36">
        <f>SUM(D5:D12)</f>
        <v>335000</v>
      </c>
      <c r="E13" s="53">
        <f>E4+C13-D13</f>
        <v>-25578.15</v>
      </c>
      <c r="F13" s="37"/>
    </row>
  </sheetData>
  <mergeCells count="2">
    <mergeCell ref="A1:F1"/>
    <mergeCell ref="D2:F2"/>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workbookViewId="0">
      <selection activeCell="C20" sqref="C20"/>
    </sheetView>
  </sheetViews>
  <sheetFormatPr defaultColWidth="9" defaultRowHeight="13.5" outlineLevelCol="5"/>
  <cols>
    <col min="1" max="1" width="13.375" style="50" customWidth="1"/>
    <col min="2" max="2" width="56" customWidth="1"/>
    <col min="3" max="3" width="18.625" customWidth="1"/>
    <col min="4" max="4" width="20.375" customWidth="1"/>
    <col min="5" max="5" width="20" customWidth="1"/>
    <col min="6" max="6" width="15.25" customWidth="1"/>
  </cols>
  <sheetData>
    <row r="1" ht="20.25" spans="1:6">
      <c r="A1" s="8" t="s">
        <v>95</v>
      </c>
      <c r="B1" s="9"/>
      <c r="C1" s="9"/>
      <c r="D1" s="9"/>
      <c r="E1" s="9"/>
      <c r="F1" s="10"/>
    </row>
    <row r="2" spans="1:6">
      <c r="A2" s="11"/>
      <c r="B2" s="12"/>
      <c r="C2" s="13"/>
      <c r="D2" s="14" t="s">
        <v>1</v>
      </c>
      <c r="E2" s="14"/>
      <c r="F2" s="14"/>
    </row>
    <row r="3" spans="1:6">
      <c r="A3" s="15" t="s">
        <v>2</v>
      </c>
      <c r="B3" s="16" t="s">
        <v>3</v>
      </c>
      <c r="C3" s="17" t="s">
        <v>4</v>
      </c>
      <c r="D3" s="18" t="s">
        <v>5</v>
      </c>
      <c r="E3" s="19" t="s">
        <v>6</v>
      </c>
      <c r="F3" s="16" t="s">
        <v>93</v>
      </c>
    </row>
    <row r="4" s="47" customFormat="1" spans="1:6">
      <c r="A4" s="20">
        <v>2021.01</v>
      </c>
      <c r="B4" s="24" t="s">
        <v>94</v>
      </c>
      <c r="C4" s="13"/>
      <c r="D4" s="23"/>
      <c r="E4" s="13">
        <v>879186.55</v>
      </c>
      <c r="F4" s="24"/>
    </row>
    <row r="5" s="48" customFormat="1" spans="1:6">
      <c r="A5" s="41" t="s">
        <v>12</v>
      </c>
      <c r="B5" s="42" t="s">
        <v>14</v>
      </c>
      <c r="C5" s="51">
        <v>18.12</v>
      </c>
      <c r="D5" s="52"/>
      <c r="E5" s="52">
        <f>E4+C5-D5</f>
        <v>879204.67</v>
      </c>
      <c r="F5" s="24"/>
    </row>
    <row r="6" s="1" customFormat="1" ht="12" spans="1:6">
      <c r="A6" s="41" t="s">
        <v>18</v>
      </c>
      <c r="B6" s="42" t="s">
        <v>20</v>
      </c>
      <c r="C6" s="43">
        <v>8.44</v>
      </c>
      <c r="D6" s="52"/>
      <c r="E6" s="52">
        <f t="shared" ref="E6:E11" si="0">E5+C6-D6</f>
        <v>879213.11</v>
      </c>
      <c r="F6" s="24"/>
    </row>
    <row r="7" s="1" customFormat="1" ht="12" spans="1:6">
      <c r="A7" s="41" t="s">
        <v>43</v>
      </c>
      <c r="B7" s="42" t="s">
        <v>47</v>
      </c>
      <c r="C7" s="43"/>
      <c r="D7" s="44">
        <v>101563.06</v>
      </c>
      <c r="E7" s="52">
        <f t="shared" si="0"/>
        <v>777650.05</v>
      </c>
      <c r="F7" s="24"/>
    </row>
    <row r="8" spans="1:6">
      <c r="A8" s="41" t="s">
        <v>49</v>
      </c>
      <c r="B8" s="42" t="s">
        <v>52</v>
      </c>
      <c r="C8" s="43">
        <v>2775.02</v>
      </c>
      <c r="D8" s="44"/>
      <c r="E8" s="52">
        <f t="shared" si="0"/>
        <v>780425.07</v>
      </c>
      <c r="F8" s="24"/>
    </row>
    <row r="9" spans="1:6">
      <c r="A9" s="41" t="s">
        <v>54</v>
      </c>
      <c r="B9" s="42" t="s">
        <v>52</v>
      </c>
      <c r="C9" s="43">
        <v>7685.12</v>
      </c>
      <c r="D9" s="44"/>
      <c r="E9" s="52">
        <f t="shared" si="0"/>
        <v>788110.19</v>
      </c>
      <c r="F9" s="24"/>
    </row>
    <row r="10" spans="1:6">
      <c r="A10" s="41" t="s">
        <v>61</v>
      </c>
      <c r="B10" s="42" t="s">
        <v>52</v>
      </c>
      <c r="C10" s="43">
        <v>748.73</v>
      </c>
      <c r="D10" s="44"/>
      <c r="E10" s="52">
        <f t="shared" si="0"/>
        <v>788858.92</v>
      </c>
      <c r="F10" s="24"/>
    </row>
    <row r="11" customFormat="1" spans="1:6">
      <c r="A11" s="41" t="s">
        <v>67</v>
      </c>
      <c r="B11" s="42" t="s">
        <v>77</v>
      </c>
      <c r="C11" s="43">
        <v>925.98</v>
      </c>
      <c r="D11" s="44"/>
      <c r="E11" s="45">
        <f t="shared" si="0"/>
        <v>789784.9</v>
      </c>
      <c r="F11" s="46"/>
    </row>
    <row r="12" spans="1:6">
      <c r="A12" s="41" t="s">
        <v>67</v>
      </c>
      <c r="B12" s="42" t="s">
        <v>81</v>
      </c>
      <c r="C12" s="43">
        <v>3179.54</v>
      </c>
      <c r="D12" s="44"/>
      <c r="E12" s="45">
        <f>E10+C12-D12</f>
        <v>792038.46</v>
      </c>
      <c r="F12" s="24"/>
    </row>
    <row r="13" spans="1:6">
      <c r="A13" s="41" t="s">
        <v>82</v>
      </c>
      <c r="B13" s="42" t="s">
        <v>81</v>
      </c>
      <c r="C13" s="43">
        <v>20.05</v>
      </c>
      <c r="D13" s="44"/>
      <c r="E13" s="45">
        <f>E12+C13-D13</f>
        <v>792058.51</v>
      </c>
      <c r="F13" s="24"/>
    </row>
    <row r="14" s="49" customFormat="1" ht="12" spans="1:6">
      <c r="A14" s="34"/>
      <c r="B14" s="35" t="s">
        <v>90</v>
      </c>
      <c r="C14" s="36">
        <f>SUM(C5:C13)</f>
        <v>15361</v>
      </c>
      <c r="D14" s="36">
        <f>SUM(D5:D13)</f>
        <v>101563.06</v>
      </c>
      <c r="E14" s="53">
        <f>E4+C14-D14</f>
        <v>792984.49</v>
      </c>
      <c r="F14" s="37"/>
    </row>
  </sheetData>
  <mergeCells count="2">
    <mergeCell ref="A1:F1"/>
    <mergeCell ref="D2:F2"/>
  </mergeCells>
  <pageMargins left="0.7" right="0.7" top="0.75" bottom="0.75" header="0.3" footer="0.3"/>
  <pageSetup paperSize="9" scale="8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9"/>
  <sheetViews>
    <sheetView tabSelected="1" workbookViewId="0">
      <selection activeCell="F19" sqref="F19"/>
    </sheetView>
  </sheetViews>
  <sheetFormatPr defaultColWidth="9" defaultRowHeight="13.5" outlineLevelCol="5"/>
  <cols>
    <col min="2" max="2" width="66.625" customWidth="1"/>
    <col min="3" max="3" width="13.75" customWidth="1"/>
    <col min="4" max="4" width="15.875" customWidth="1"/>
    <col min="5" max="5" width="17.625" customWidth="1"/>
    <col min="6" max="6" width="36" customWidth="1"/>
  </cols>
  <sheetData>
    <row r="1" s="1" customFormat="1" ht="20.25" spans="1:6">
      <c r="A1" s="5" t="s">
        <v>0</v>
      </c>
      <c r="B1" s="6"/>
      <c r="C1" s="6"/>
      <c r="D1" s="6"/>
      <c r="E1" s="6"/>
      <c r="F1" s="7"/>
    </row>
    <row r="2" s="2" customFormat="1" ht="20.25" spans="1:6">
      <c r="A2" s="8" t="s">
        <v>96</v>
      </c>
      <c r="B2" s="9"/>
      <c r="C2" s="9"/>
      <c r="D2" s="9"/>
      <c r="E2" s="9"/>
      <c r="F2" s="10"/>
    </row>
    <row r="3" s="2" customFormat="1" spans="1:6">
      <c r="A3" s="11"/>
      <c r="B3" s="12"/>
      <c r="C3" s="13"/>
      <c r="D3" s="14" t="s">
        <v>1</v>
      </c>
      <c r="E3" s="14"/>
      <c r="F3" s="14"/>
    </row>
    <row r="4" s="2" customFormat="1" spans="1:6">
      <c r="A4" s="15" t="s">
        <v>2</v>
      </c>
      <c r="B4" s="16" t="s">
        <v>3</v>
      </c>
      <c r="C4" s="17" t="s">
        <v>4</v>
      </c>
      <c r="D4" s="18" t="s">
        <v>5</v>
      </c>
      <c r="E4" s="19" t="s">
        <v>6</v>
      </c>
      <c r="F4" s="16" t="s">
        <v>93</v>
      </c>
    </row>
    <row r="5" s="2" customFormat="1" spans="1:6">
      <c r="A5" s="20">
        <v>2020.01</v>
      </c>
      <c r="B5" s="21" t="s">
        <v>94</v>
      </c>
      <c r="C5" s="22"/>
      <c r="D5" s="23"/>
      <c r="E5" s="13">
        <v>45232.18</v>
      </c>
      <c r="F5" s="24"/>
    </row>
    <row r="6" s="3" customFormat="1" ht="12" spans="1:6">
      <c r="A6" s="25" t="s">
        <v>97</v>
      </c>
      <c r="B6" s="21" t="s">
        <v>98</v>
      </c>
      <c r="C6" s="22">
        <v>405</v>
      </c>
      <c r="D6" s="26"/>
      <c r="E6" s="26">
        <f t="shared" ref="E6:E10" si="0">E5+C6-D6</f>
        <v>45637.18</v>
      </c>
      <c r="F6" s="27"/>
    </row>
    <row r="7" s="2" customFormat="1" spans="1:6">
      <c r="A7" s="25" t="s">
        <v>99</v>
      </c>
      <c r="B7" s="21" t="s">
        <v>98</v>
      </c>
      <c r="C7" s="22">
        <v>15554</v>
      </c>
      <c r="D7" s="28"/>
      <c r="E7" s="26">
        <f t="shared" si="0"/>
        <v>61191.18</v>
      </c>
      <c r="F7" s="27" t="s">
        <v>100</v>
      </c>
    </row>
    <row r="8" s="2" customFormat="1" spans="1:6">
      <c r="A8" s="29">
        <v>2020.08</v>
      </c>
      <c r="B8" s="21" t="s">
        <v>98</v>
      </c>
      <c r="C8" s="22">
        <v>14466</v>
      </c>
      <c r="D8" s="26"/>
      <c r="E8" s="26">
        <f t="shared" si="0"/>
        <v>75657.18</v>
      </c>
      <c r="F8" s="27" t="s">
        <v>101</v>
      </c>
    </row>
    <row r="9" s="2" customFormat="1" spans="1:6">
      <c r="A9" s="30" t="s">
        <v>102</v>
      </c>
      <c r="B9" s="31" t="s">
        <v>103</v>
      </c>
      <c r="C9" s="32"/>
      <c r="D9" s="33">
        <v>5120.9</v>
      </c>
      <c r="E9" s="26">
        <f t="shared" si="0"/>
        <v>70536.28</v>
      </c>
      <c r="F9" s="27" t="s">
        <v>66</v>
      </c>
    </row>
    <row r="10" s="3" customFormat="1" ht="12" spans="1:6">
      <c r="A10" s="30" t="s">
        <v>102</v>
      </c>
      <c r="B10" s="31" t="s">
        <v>104</v>
      </c>
      <c r="C10" s="32"/>
      <c r="D10" s="33">
        <v>24000</v>
      </c>
      <c r="E10" s="26">
        <f t="shared" si="0"/>
        <v>46536.28</v>
      </c>
      <c r="F10" s="27"/>
    </row>
    <row r="11" s="3" customFormat="1" ht="12" spans="1:6">
      <c r="A11" s="34"/>
      <c r="B11" s="35" t="s">
        <v>90</v>
      </c>
      <c r="C11" s="36">
        <f>SUM(C6:C9)</f>
        <v>30425</v>
      </c>
      <c r="D11" s="36">
        <f>SUM(D6:D10)</f>
        <v>29120.9</v>
      </c>
      <c r="E11" s="36">
        <f>E5+C11-D11</f>
        <v>46536.28</v>
      </c>
      <c r="F11" s="37"/>
    </row>
    <row r="12" s="3" customFormat="1" ht="20.25" spans="1:6">
      <c r="A12" s="8" t="s">
        <v>105</v>
      </c>
      <c r="B12" s="9"/>
      <c r="C12" s="9"/>
      <c r="D12" s="9"/>
      <c r="E12" s="9"/>
      <c r="F12" s="10"/>
    </row>
    <row r="13" s="1" customFormat="1" ht="12" spans="1:6">
      <c r="A13" s="20"/>
      <c r="B13" s="12"/>
      <c r="C13" s="13"/>
      <c r="D13" s="14" t="s">
        <v>1</v>
      </c>
      <c r="E13" s="14"/>
      <c r="F13" s="14"/>
    </row>
    <row r="14" s="4" customFormat="1" ht="12" spans="1:6">
      <c r="A14" s="15" t="s">
        <v>2</v>
      </c>
      <c r="B14" s="16" t="s">
        <v>3</v>
      </c>
      <c r="C14" s="17" t="s">
        <v>4</v>
      </c>
      <c r="D14" s="18" t="s">
        <v>5</v>
      </c>
      <c r="E14" s="17" t="s">
        <v>6</v>
      </c>
      <c r="F14" s="16" t="s">
        <v>7</v>
      </c>
    </row>
    <row r="15" s="4" customFormat="1" ht="12" spans="1:6">
      <c r="A15" s="20">
        <v>2021.01</v>
      </c>
      <c r="B15" s="38" t="s">
        <v>94</v>
      </c>
      <c r="C15" s="39"/>
      <c r="D15" s="40"/>
      <c r="E15" s="13">
        <v>46536.28</v>
      </c>
      <c r="F15" s="38"/>
    </row>
    <row r="16" customFormat="1" spans="1:6">
      <c r="A16" s="41" t="s">
        <v>49</v>
      </c>
      <c r="B16" s="42" t="s">
        <v>50</v>
      </c>
      <c r="C16" s="43">
        <v>36320.2</v>
      </c>
      <c r="D16" s="44"/>
      <c r="E16" s="45">
        <f>E15+C16-D16</f>
        <v>82856.48</v>
      </c>
      <c r="F16" s="46" t="s">
        <v>106</v>
      </c>
    </row>
    <row r="17" customFormat="1" spans="1:6">
      <c r="A17" s="41" t="s">
        <v>61</v>
      </c>
      <c r="B17" s="42" t="s">
        <v>65</v>
      </c>
      <c r="C17" s="43"/>
      <c r="D17" s="44">
        <v>26000</v>
      </c>
      <c r="E17" s="45">
        <f>E16+C17-D17</f>
        <v>56856.48</v>
      </c>
      <c r="F17" s="46" t="s">
        <v>66</v>
      </c>
    </row>
    <row r="18" customFormat="1" spans="1:6">
      <c r="A18" s="41" t="s">
        <v>67</v>
      </c>
      <c r="B18" s="42" t="s">
        <v>69</v>
      </c>
      <c r="C18" s="43"/>
      <c r="D18" s="44">
        <v>52207.77</v>
      </c>
      <c r="E18" s="45">
        <f>E17+C18-D18</f>
        <v>4648.71</v>
      </c>
      <c r="F18" s="46" t="s">
        <v>70</v>
      </c>
    </row>
    <row r="19" s="3" customFormat="1" ht="12" spans="1:6">
      <c r="A19" s="34"/>
      <c r="B19" s="35" t="s">
        <v>90</v>
      </c>
      <c r="C19" s="36">
        <f>SUM(C14:C17)</f>
        <v>36320.2</v>
      </c>
      <c r="D19" s="36">
        <f>SUM(D14:D18)</f>
        <v>78207.77</v>
      </c>
      <c r="E19" s="36">
        <f>E15+C19-D19</f>
        <v>4648.71000000001</v>
      </c>
      <c r="F19" s="37"/>
    </row>
  </sheetData>
  <mergeCells count="5">
    <mergeCell ref="A1:F1"/>
    <mergeCell ref="A2:F2"/>
    <mergeCell ref="D3:F3"/>
    <mergeCell ref="A12:F12"/>
    <mergeCell ref="D13:F1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2021年对账单</vt:lpstr>
      <vt:lpstr>爱心妈妈慈善会</vt:lpstr>
      <vt:lpstr>崇世天星调良马术公益</vt:lpstr>
      <vt:lpstr>彩虹励学和彩虹行动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Carei</dc:creator>
  <cp:lastModifiedBy>木子槿月</cp:lastModifiedBy>
  <dcterms:created xsi:type="dcterms:W3CDTF">2016-07-06T08:17:00Z</dcterms:created>
  <cp:lastPrinted>2019-09-11T01:59:00Z</cp:lastPrinted>
  <dcterms:modified xsi:type="dcterms:W3CDTF">2022-01-28T04:22:12Z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B69B4B538A8E46158F90B50F7B29CC38</vt:lpwstr>
  </property>
  <property fmtid="{D5CDD505-2E9C-101B-9397-08002B2CF9AE}" pid="3" name="KSOProductBuildVer">
    <vt:lpwstr>2052-11.1.0.11294</vt:lpwstr>
  </property>
</Properties>
</file>