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30" windowWidth="20730" windowHeight="9390"/>
  </bookViews>
  <sheets>
    <sheet name="2021年对账单" sheetId="6" r:id="rId1"/>
    <sheet name="爱心妈妈慈善会" sheetId="7" r:id="rId2"/>
    <sheet name="崇世天星调良马术公益" sheetId="8" r:id="rId3"/>
    <sheet name="崇世彩虹行动" sheetId="9" r:id="rId4"/>
  </sheets>
  <calcPr calcId="145621"/>
</workbook>
</file>

<file path=xl/calcChain.xml><?xml version="1.0" encoding="utf-8"?>
<calcChain xmlns="http://schemas.openxmlformats.org/spreadsheetml/2006/main">
  <c r="E5" i="7" l="1"/>
  <c r="D12" i="9" l="1"/>
  <c r="C12" i="9"/>
  <c r="D32" i="6" l="1"/>
  <c r="E19" i="6"/>
  <c r="E20" i="6" s="1"/>
  <c r="E21" i="6" s="1"/>
  <c r="E22" i="6" s="1"/>
  <c r="E23" i="6" s="1"/>
  <c r="E24" i="6" s="1"/>
  <c r="E25" i="6" s="1"/>
  <c r="E26" i="6" s="1"/>
  <c r="E27" i="6" s="1"/>
  <c r="E28" i="6" s="1"/>
  <c r="E29" i="6" s="1"/>
  <c r="E30" i="6" s="1"/>
  <c r="E6" i="6"/>
  <c r="E7" i="6" s="1"/>
  <c r="E8" i="6" s="1"/>
  <c r="E9" i="6" s="1"/>
  <c r="E10" i="6" s="1"/>
  <c r="E11" i="6" s="1"/>
  <c r="E12" i="6" s="1"/>
  <c r="E13" i="6" s="1"/>
  <c r="E14" i="6" s="1"/>
  <c r="E15" i="6" s="1"/>
  <c r="E16" i="6" s="1"/>
  <c r="E17" i="6" s="1"/>
  <c r="E18" i="6" s="1"/>
  <c r="E5" i="6"/>
  <c r="D31" i="6"/>
  <c r="C31" i="6"/>
  <c r="D13" i="7" l="1"/>
  <c r="C13" i="7"/>
  <c r="E13" i="7" l="1"/>
  <c r="E12" i="9"/>
  <c r="C13" i="8"/>
  <c r="E5" i="8" l="1"/>
  <c r="E6" i="8" s="1"/>
  <c r="E7" i="8" s="1"/>
  <c r="C32" i="6" l="1"/>
  <c r="D13" i="8"/>
  <c r="E4" i="6"/>
  <c r="E31" i="6" s="1"/>
  <c r="E13" i="8" l="1"/>
  <c r="E32" i="6"/>
</calcChain>
</file>

<file path=xl/sharedStrings.xml><?xml version="1.0" encoding="utf-8"?>
<sst xmlns="http://schemas.openxmlformats.org/spreadsheetml/2006/main" count="118" uniqueCount="63">
  <si>
    <t xml:space="preserve">             货币单位：人民币（元）</t>
    <phoneticPr fontId="4" type="noConversion"/>
  </si>
  <si>
    <t>日期</t>
  </si>
  <si>
    <t>摘要</t>
  </si>
  <si>
    <t>借</t>
  </si>
  <si>
    <t>贷</t>
  </si>
  <si>
    <t>余额</t>
  </si>
  <si>
    <t>项目</t>
    <phoneticPr fontId="4" type="noConversion"/>
  </si>
  <si>
    <t>本年累计</t>
    <phoneticPr fontId="3" type="noConversion"/>
  </si>
  <si>
    <t xml:space="preserve">             货币单位：人民币（元）</t>
    <phoneticPr fontId="4" type="noConversion"/>
  </si>
  <si>
    <t>备注</t>
    <phoneticPr fontId="3" type="noConversion"/>
  </si>
  <si>
    <t>上年结余</t>
    <phoneticPr fontId="3" type="noConversion"/>
  </si>
  <si>
    <t>本年累计</t>
    <phoneticPr fontId="3" type="noConversion"/>
  </si>
  <si>
    <t xml:space="preserve">             货币单位：人民币（元）</t>
    <phoneticPr fontId="4" type="noConversion"/>
  </si>
  <si>
    <t>备注</t>
    <phoneticPr fontId="3" type="noConversion"/>
  </si>
  <si>
    <t>上年结余</t>
    <phoneticPr fontId="3" type="noConversion"/>
  </si>
  <si>
    <t>本年累计</t>
    <phoneticPr fontId="3" type="noConversion"/>
  </si>
  <si>
    <t xml:space="preserve">
2021年崇世爱心基金对账单</t>
    <phoneticPr fontId="4" type="noConversion"/>
  </si>
  <si>
    <t>2010——2020年累计</t>
    <phoneticPr fontId="4" type="noConversion"/>
  </si>
  <si>
    <t>2010-2021年累计</t>
    <phoneticPr fontId="3" type="noConversion"/>
  </si>
  <si>
    <t>2021.01</t>
    <phoneticPr fontId="3" type="noConversion"/>
  </si>
  <si>
    <t>收1月易宝支付转捐款</t>
    <phoneticPr fontId="3" type="noConversion"/>
  </si>
  <si>
    <t>收1月财付通转捐款</t>
    <phoneticPr fontId="3" type="noConversion"/>
  </si>
  <si>
    <t>付资助北师大贫困生款</t>
    <phoneticPr fontId="3" type="noConversion"/>
  </si>
  <si>
    <t>2021.02</t>
    <phoneticPr fontId="3" type="noConversion"/>
  </si>
  <si>
    <t>收2月易宝支付转捐款</t>
    <phoneticPr fontId="3" type="noConversion"/>
  </si>
  <si>
    <t>收2月财付通转捐款</t>
    <phoneticPr fontId="3" type="noConversion"/>
  </si>
  <si>
    <t>付资助青少年心灵成长计划活动款</t>
    <phoneticPr fontId="3" type="noConversion"/>
  </si>
  <si>
    <t>2021.03</t>
  </si>
  <si>
    <t>收3月易宝支付转捐款</t>
    <phoneticPr fontId="3" type="noConversion"/>
  </si>
  <si>
    <t>收3月财付通转捐款</t>
    <phoneticPr fontId="3" type="noConversion"/>
  </si>
  <si>
    <t>2021.04</t>
    <phoneticPr fontId="3" type="noConversion"/>
  </si>
  <si>
    <t>收4月易宝支付转捐款</t>
    <phoneticPr fontId="3" type="noConversion"/>
  </si>
  <si>
    <t>收4月财付通转捐款</t>
    <phoneticPr fontId="3" type="noConversion"/>
  </si>
  <si>
    <t>收韩东代曾令芳捐款</t>
    <phoneticPr fontId="3" type="noConversion"/>
  </si>
  <si>
    <t>收HWANG CHII GUANG代谢淑芬捐款</t>
    <phoneticPr fontId="3" type="noConversion"/>
  </si>
  <si>
    <t>收HWANG CHII GUANG代曾令芳捐款</t>
    <phoneticPr fontId="3" type="noConversion"/>
  </si>
  <si>
    <t>收HWANG CHII GUANG代蔡玮捐款</t>
    <phoneticPr fontId="3" type="noConversion"/>
  </si>
  <si>
    <t>2021.05</t>
    <phoneticPr fontId="3" type="noConversion"/>
  </si>
  <si>
    <t>收5月易宝支付转捐款</t>
    <phoneticPr fontId="3" type="noConversion"/>
  </si>
  <si>
    <t>收5月财付通转捐款</t>
    <phoneticPr fontId="3" type="noConversion"/>
  </si>
  <si>
    <t>报销第六期公益关怀成长讲座暨项目专项会议费用——交通、餐费、住宿费等</t>
    <phoneticPr fontId="3" type="noConversion"/>
  </si>
  <si>
    <t>2021.06</t>
    <phoneticPr fontId="3" type="noConversion"/>
  </si>
  <si>
    <t>收卢文丽捐款</t>
    <phoneticPr fontId="3" type="noConversion"/>
  </si>
  <si>
    <t>收6月易宝支付转捐款</t>
    <phoneticPr fontId="3" type="noConversion"/>
  </si>
  <si>
    <t>收6月财付通转捐款</t>
    <phoneticPr fontId="3" type="noConversion"/>
  </si>
  <si>
    <t>2021.07</t>
    <phoneticPr fontId="3" type="noConversion"/>
  </si>
  <si>
    <t>收7月易宝支付转捐款</t>
    <phoneticPr fontId="3" type="noConversion"/>
  </si>
  <si>
    <t>收林明安捐款</t>
    <phoneticPr fontId="3" type="noConversion"/>
  </si>
  <si>
    <t>报销天星马术计划相关费用——28名学生、交通、住宿、餐费、保险</t>
    <phoneticPr fontId="3" type="noConversion"/>
  </si>
  <si>
    <t>退回2020年未执行项目款</t>
    <phoneticPr fontId="3" type="noConversion"/>
  </si>
  <si>
    <t>马术</t>
    <phoneticPr fontId="3" type="noConversion"/>
  </si>
  <si>
    <t>崇世</t>
    <phoneticPr fontId="3" type="noConversion"/>
  </si>
  <si>
    <t>2021崇世励学暑期白银支教文化衫募集4434元；崇世7140元</t>
    <phoneticPr fontId="3" type="noConversion"/>
  </si>
  <si>
    <t>山路上的崇世励学梦81元；马术职业教育助学梦18.12元</t>
    <phoneticPr fontId="3" type="noConversion"/>
  </si>
  <si>
    <t>山路上的崇世励学梦50.07元；马术职业教育助学梦8.44元</t>
    <phoneticPr fontId="3" type="noConversion"/>
  </si>
  <si>
    <t>山路上的崇世励学梦</t>
    <phoneticPr fontId="3" type="noConversion"/>
  </si>
  <si>
    <t>2021年崇世天星调良马术公益对账单</t>
    <phoneticPr fontId="4" type="noConversion"/>
  </si>
  <si>
    <t>2021年爱心妈妈慈善会对账单</t>
    <phoneticPr fontId="4" type="noConversion"/>
  </si>
  <si>
    <t>2021.01</t>
    <phoneticPr fontId="3" type="noConversion"/>
  </si>
  <si>
    <t>收浙江省新华爱心教育基金会退回青海省互助土族自治县民族中学崇世珍珠班项目款</t>
    <phoneticPr fontId="3" type="noConversion"/>
  </si>
  <si>
    <t>爱心妈妈</t>
    <phoneticPr fontId="3" type="noConversion"/>
  </si>
  <si>
    <t>2021年崇世彩虹行动对账单</t>
    <phoneticPr fontId="4" type="noConversion"/>
  </si>
  <si>
    <t>付贫困生高同学资助款</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</si>
</sst>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Red]\(#,##0.00\)"/>
    <numFmt numFmtId="177" formatCode="0.00_);[Red]\(0.00\)"/>
    <numFmt numFmtId="178" formatCode="#,##0.00_ "/>
  </numFmts>
  <fonts count="19">
    <font>
      <sz val="11"/>
      <color theme="1"/>
      <name val="宋体"/>
      <family val="2"/>
      <charset val="134"/>
      <scheme val="minor"/>
    </font>
    <font>
      <sz val="11"/>
      <color theme="1"/>
      <name val="宋体"/>
      <family val="2"/>
      <charset val="134"/>
      <scheme val="minor"/>
    </font>
    <font>
      <sz val="12"/>
      <name val="宋体"/>
      <family val="3"/>
      <charset val="134"/>
    </font>
    <font>
      <sz val="9"/>
      <name val="宋体"/>
      <family val="2"/>
      <charset val="134"/>
      <scheme val="minor"/>
    </font>
    <font>
      <sz val="9"/>
      <name val="宋体"/>
      <family val="3"/>
      <charset val="134"/>
    </font>
    <font>
      <sz val="10"/>
      <name val="宋体"/>
      <family val="3"/>
      <charset val="134"/>
    </font>
    <font>
      <b/>
      <sz val="10"/>
      <name val="宋体"/>
      <family val="3"/>
      <charset val="134"/>
    </font>
    <font>
      <b/>
      <sz val="10"/>
      <name val="宋体"/>
      <family val="3"/>
      <charset val="134"/>
      <scheme val="minor"/>
    </font>
    <font>
      <b/>
      <sz val="10"/>
      <color theme="1"/>
      <name val="宋体"/>
      <family val="3"/>
      <charset val="134"/>
      <scheme val="minor"/>
    </font>
    <font>
      <sz val="10"/>
      <color theme="1"/>
      <name val="宋体"/>
      <family val="3"/>
      <charset val="134"/>
      <scheme val="minor"/>
    </font>
    <font>
      <sz val="10"/>
      <color theme="1"/>
      <name val="宋体"/>
      <family val="2"/>
      <charset val="134"/>
      <scheme val="minor"/>
    </font>
    <font>
      <sz val="10"/>
      <name val="宋体"/>
      <family val="2"/>
      <charset val="134"/>
      <scheme val="minor"/>
    </font>
    <font>
      <b/>
      <sz val="16"/>
      <name val="楷体_GB2312"/>
      <family val="3"/>
      <charset val="134"/>
    </font>
    <font>
      <sz val="10"/>
      <name val="宋体"/>
      <family val="3"/>
      <charset val="134"/>
      <scheme val="minor"/>
    </font>
    <font>
      <sz val="11"/>
      <color theme="1"/>
      <name val="宋体"/>
      <family val="3"/>
      <charset val="134"/>
      <scheme val="minor"/>
    </font>
    <font>
      <sz val="11"/>
      <name val="宋体"/>
      <family val="3"/>
      <charset val="134"/>
      <scheme val="minor"/>
    </font>
    <font>
      <sz val="11"/>
      <color theme="1"/>
      <name val="宋体"/>
      <family val="2"/>
      <scheme val="minor"/>
    </font>
    <font>
      <sz val="10"/>
      <color rgb="FFFF0000"/>
      <name val="宋体"/>
      <family val="2"/>
      <charset val="134"/>
      <scheme val="minor"/>
    </font>
    <font>
      <sz val="10"/>
      <color rgb="FFFF0000"/>
      <name val="宋体"/>
      <family val="3"/>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alignment vertical="center"/>
    </xf>
    <xf numFmtId="43" fontId="1" fillId="0" borderId="0" applyFont="0" applyFill="0" applyBorder="0" applyAlignment="0" applyProtection="0">
      <alignment vertical="center"/>
    </xf>
    <xf numFmtId="0" fontId="2" fillId="0" borderId="0"/>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43" fontId="2" fillId="0" borderId="0" applyFont="0" applyFill="0" applyBorder="0" applyAlignment="0" applyProtection="0">
      <alignment vertical="center"/>
    </xf>
    <xf numFmtId="0" fontId="16" fillId="0" borderId="0"/>
    <xf numFmtId="0" fontId="1"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0" fontId="16" fillId="0" borderId="0" applyNumberFormat="0" applyFont="0" applyFill="0" applyBorder="0" applyAlignment="0" applyProtection="0"/>
  </cellStyleXfs>
  <cellXfs count="77">
    <xf numFmtId="0" fontId="0" fillId="0" borderId="0" xfId="0">
      <alignment vertical="center"/>
    </xf>
    <xf numFmtId="58" fontId="7"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xf>
    <xf numFmtId="43" fontId="8"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176" fontId="5" fillId="0" borderId="1" xfId="0" applyNumberFormat="1"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0" xfId="0" applyFont="1" applyFill="1">
      <alignment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0" fillId="0" borderId="0" xfId="0" applyFont="1" applyFill="1" applyAlignment="1">
      <alignment horizontal="center" vertical="center"/>
    </xf>
    <xf numFmtId="176" fontId="10" fillId="0" borderId="0" xfId="0" applyNumberFormat="1" applyFont="1" applyFill="1">
      <alignment vertical="center"/>
    </xf>
    <xf numFmtId="0" fontId="8" fillId="0" borderId="0" xfId="0" applyFont="1" applyFill="1" applyAlignment="1">
      <alignment horizontal="center" vertical="center"/>
    </xf>
    <xf numFmtId="0" fontId="11" fillId="0" borderId="0" xfId="0" applyFont="1" applyFill="1">
      <alignment vertical="center"/>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0" fontId="5" fillId="0" borderId="1" xfId="0" applyNumberFormat="1" applyFont="1" applyFill="1" applyBorder="1" applyAlignment="1">
      <alignment vertical="center"/>
    </xf>
    <xf numFmtId="58" fontId="7" fillId="2" borderId="1" xfId="0" applyNumberFormat="1" applyFont="1" applyFill="1" applyBorder="1" applyAlignment="1">
      <alignment vertical="center"/>
    </xf>
    <xf numFmtId="0" fontId="0" fillId="0" borderId="0" xfId="0" applyAlignment="1">
      <alignment vertical="center"/>
    </xf>
    <xf numFmtId="49" fontId="10"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43" fontId="9" fillId="0" borderId="1" xfId="0" applyNumberFormat="1" applyFont="1" applyFill="1" applyBorder="1" applyAlignment="1">
      <alignment horizontal="right" vertical="center"/>
    </xf>
    <xf numFmtId="43" fontId="9" fillId="0" borderId="1" xfId="0" applyNumberFormat="1" applyFont="1" applyFill="1" applyBorder="1">
      <alignment vertical="center"/>
    </xf>
    <xf numFmtId="176" fontId="9" fillId="0" borderId="1" xfId="0" applyNumberFormat="1" applyFont="1" applyFill="1" applyBorder="1">
      <alignment vertical="center"/>
    </xf>
    <xf numFmtId="0" fontId="9" fillId="0" borderId="1" xfId="0" applyFont="1" applyFill="1" applyBorder="1" applyAlignment="1">
      <alignment horizontal="left" vertical="center"/>
    </xf>
    <xf numFmtId="0" fontId="0" fillId="0" borderId="0" xfId="0" applyFill="1">
      <alignmen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right" vertical="center"/>
    </xf>
    <xf numFmtId="176" fontId="13" fillId="0" borderId="1" xfId="0" applyNumberFormat="1" applyFont="1" applyFill="1" applyBorder="1" applyAlignment="1">
      <alignment horizontal="right" vertical="center"/>
    </xf>
    <xf numFmtId="0" fontId="14" fillId="0" borderId="0" xfId="0" applyFont="1" applyFill="1">
      <alignment vertical="center"/>
    </xf>
    <xf numFmtId="0" fontId="8" fillId="2" borderId="1" xfId="0" applyFont="1" applyFill="1" applyBorder="1" applyAlignment="1">
      <alignment horizontal="center" vertical="center"/>
    </xf>
    <xf numFmtId="176" fontId="7" fillId="2" borderId="1" xfId="0" applyNumberFormat="1" applyFont="1" applyFill="1" applyBorder="1">
      <alignment vertical="center"/>
    </xf>
    <xf numFmtId="176" fontId="8" fillId="2" borderId="1" xfId="0" applyNumberFormat="1" applyFont="1" applyFill="1" applyBorder="1">
      <alignment vertical="center"/>
    </xf>
    <xf numFmtId="0" fontId="7" fillId="2" borderId="1" xfId="0" applyFont="1" applyFill="1" applyBorder="1">
      <alignment vertical="center"/>
    </xf>
    <xf numFmtId="0" fontId="10" fillId="0" borderId="1" xfId="0" applyFont="1" applyFill="1" applyBorder="1">
      <alignment vertical="center"/>
    </xf>
    <xf numFmtId="0" fontId="11" fillId="0" borderId="1" xfId="0" applyFont="1" applyFill="1" applyBorder="1">
      <alignment vertical="center"/>
    </xf>
    <xf numFmtId="176" fontId="10" fillId="0" borderId="1" xfId="0" applyNumberFormat="1" applyFont="1" applyFill="1" applyBorder="1">
      <alignment vertical="center"/>
    </xf>
    <xf numFmtId="0" fontId="10" fillId="0" borderId="1" xfId="0" applyFont="1" applyFill="1" applyBorder="1" applyAlignment="1">
      <alignment horizontal="center" vertical="center"/>
    </xf>
    <xf numFmtId="177" fontId="11" fillId="0" borderId="1" xfId="0" applyNumberFormat="1" applyFont="1" applyFill="1" applyBorder="1">
      <alignment vertical="center"/>
    </xf>
    <xf numFmtId="0" fontId="13" fillId="0" borderId="1" xfId="0" applyFont="1" applyFill="1" applyBorder="1" applyAlignment="1">
      <alignment horizontal="left" vertical="center"/>
    </xf>
    <xf numFmtId="0" fontId="15" fillId="0" borderId="0" xfId="0" applyFont="1" applyFill="1">
      <alignment vertical="center"/>
    </xf>
    <xf numFmtId="0" fontId="13" fillId="0" borderId="1" xfId="0" applyFont="1" applyFill="1" applyBorder="1">
      <alignment vertical="center"/>
    </xf>
    <xf numFmtId="0" fontId="13" fillId="0" borderId="0" xfId="0" applyFont="1" applyFill="1">
      <alignment vertical="center"/>
    </xf>
    <xf numFmtId="0" fontId="13" fillId="0" borderId="1" xfId="0" applyFont="1" applyBorder="1" applyAlignment="1">
      <alignment horizontal="left" vertical="center" wrapText="1"/>
    </xf>
    <xf numFmtId="43" fontId="9" fillId="0" borderId="1" xfId="0" applyNumberFormat="1" applyFont="1" applyBorder="1">
      <alignment vertical="center"/>
    </xf>
    <xf numFmtId="176" fontId="9" fillId="0" borderId="1" xfId="0" applyNumberFormat="1" applyFont="1" applyFill="1" applyBorder="1">
      <alignment vertical="center"/>
    </xf>
    <xf numFmtId="0" fontId="9" fillId="0" borderId="1" xfId="0" applyFont="1" applyBorder="1" applyAlignment="1">
      <alignment horizontal="left" vertical="center" wrapText="1"/>
    </xf>
    <xf numFmtId="49" fontId="10" fillId="0" borderId="1" xfId="0" applyNumberFormat="1" applyFont="1" applyBorder="1" applyAlignment="1">
      <alignment horizontal="center" vertical="center"/>
    </xf>
    <xf numFmtId="43" fontId="9" fillId="0" borderId="1" xfId="0" applyNumberFormat="1" applyFont="1" applyBorder="1" applyAlignment="1">
      <alignment horizontal="right" vertical="center"/>
    </xf>
    <xf numFmtId="49" fontId="11" fillId="0" borderId="1" xfId="0" applyNumberFormat="1" applyFont="1" applyBorder="1" applyAlignment="1">
      <alignment horizontal="center" vertical="center"/>
    </xf>
    <xf numFmtId="43" fontId="13" fillId="0" borderId="1" xfId="0" applyNumberFormat="1" applyFont="1" applyBorder="1" applyAlignment="1">
      <alignment horizontal="right" vertical="center"/>
    </xf>
    <xf numFmtId="43" fontId="13" fillId="0" borderId="1" xfId="0" applyNumberFormat="1" applyFont="1" applyBorder="1">
      <alignment vertical="center"/>
    </xf>
    <xf numFmtId="0" fontId="11" fillId="0" borderId="1" xfId="0" applyFont="1" applyFill="1" applyBorder="1">
      <alignment vertical="center"/>
    </xf>
    <xf numFmtId="176" fontId="7" fillId="0" borderId="1" xfId="1" applyNumberFormat="1" applyFont="1" applyFill="1" applyBorder="1" applyAlignment="1">
      <alignment horizontal="center" vertical="center"/>
    </xf>
    <xf numFmtId="176" fontId="9" fillId="0" borderId="1" xfId="0" applyNumberFormat="1" applyFont="1" applyBorder="1">
      <alignment vertical="center"/>
    </xf>
    <xf numFmtId="176" fontId="7" fillId="2" borderId="1" xfId="0" applyNumberFormat="1" applyFont="1" applyFill="1" applyBorder="1" applyAlignment="1">
      <alignment horizontal="right" vertical="center"/>
    </xf>
    <xf numFmtId="176" fontId="8" fillId="2" borderId="1" xfId="0" applyNumberFormat="1" applyFont="1" applyFill="1" applyBorder="1" applyAlignment="1">
      <alignment horizontal="center" vertical="center"/>
    </xf>
    <xf numFmtId="176" fontId="11" fillId="0" borderId="0" xfId="0" applyNumberFormat="1" applyFont="1" applyFill="1">
      <alignment vertical="center"/>
    </xf>
    <xf numFmtId="49" fontId="17" fillId="0" borderId="1" xfId="0" applyNumberFormat="1" applyFont="1" applyBorder="1" applyAlignment="1">
      <alignment horizontal="center" vertical="center"/>
    </xf>
    <xf numFmtId="0" fontId="18" fillId="0" borderId="1" xfId="0" applyFont="1" applyBorder="1" applyAlignment="1">
      <alignment horizontal="left" vertical="center" wrapText="1"/>
    </xf>
    <xf numFmtId="43" fontId="18" fillId="0" borderId="1" xfId="0" applyNumberFormat="1" applyFont="1" applyBorder="1" applyAlignment="1">
      <alignment horizontal="right" vertical="center"/>
    </xf>
    <xf numFmtId="43" fontId="18" fillId="0" borderId="1" xfId="0" applyNumberFormat="1" applyFont="1" applyBorder="1">
      <alignment vertical="center"/>
    </xf>
    <xf numFmtId="176" fontId="7" fillId="0" borderId="1" xfId="0" applyNumberFormat="1" applyFont="1" applyFill="1" applyBorder="1">
      <alignment vertical="center"/>
    </xf>
    <xf numFmtId="176" fontId="8" fillId="0" borderId="1" xfId="0" applyNumberFormat="1" applyFont="1" applyFill="1" applyBorder="1">
      <alignment vertical="center"/>
    </xf>
    <xf numFmtId="0" fontId="11" fillId="0" borderId="1" xfId="0" applyFont="1" applyFill="1" applyBorder="1" applyAlignment="1">
      <alignment horizontal="center" vertical="center"/>
    </xf>
    <xf numFmtId="0" fontId="12"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6" fillId="0" borderId="1" xfId="0" applyFont="1" applyFill="1" applyBorder="1" applyAlignment="1">
      <alignment horizontal="right" vertical="center"/>
    </xf>
  </cellXfs>
  <cellStyles count="17">
    <cellStyle name="常规" xfId="0" builtinId="0"/>
    <cellStyle name="常规 2" xfId="3"/>
    <cellStyle name="常规 3" xfId="5"/>
    <cellStyle name="常规 3 2" xfId="11"/>
    <cellStyle name="常规 4" xfId="7"/>
    <cellStyle name="常规 4 2" xfId="13"/>
    <cellStyle name="常规 5" xfId="10"/>
    <cellStyle name="常规 6" xfId="9"/>
    <cellStyle name="常规 8" xfId="16"/>
    <cellStyle name="常规_Sheet1" xfId="2"/>
    <cellStyle name="千位分隔" xfId="1" builtinId="3"/>
    <cellStyle name="千位分隔 2" xfId="4"/>
    <cellStyle name="千位分隔 3" xfId="6"/>
    <cellStyle name="千位分隔 3 2" xfId="12"/>
    <cellStyle name="千位分隔 4" xfId="8"/>
    <cellStyle name="千位分隔 4 2" xfId="14"/>
    <cellStyle name="千位分隔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tabSelected="1" topLeftCell="A10" workbookViewId="0">
      <selection activeCell="B23" sqref="B23"/>
    </sheetView>
  </sheetViews>
  <sheetFormatPr defaultColWidth="65.5" defaultRowHeight="12"/>
  <cols>
    <col min="1" max="1" width="9.5" style="16" bestFit="1" customWidth="1"/>
    <col min="2" max="2" width="47.5" style="13" customWidth="1"/>
    <col min="3" max="3" width="21.75" style="65" customWidth="1"/>
    <col min="4" max="4" width="19.375" style="17" customWidth="1"/>
    <col min="5" max="5" width="16.125" style="17" bestFit="1" customWidth="1"/>
    <col min="6" max="6" width="45.25" style="19" customWidth="1"/>
    <col min="7" max="16384" width="65.5" style="13"/>
  </cols>
  <sheetData>
    <row r="1" spans="1:6" ht="46.5" customHeight="1">
      <c r="A1" s="73" t="s">
        <v>16</v>
      </c>
      <c r="B1" s="74"/>
      <c r="C1" s="74"/>
      <c r="D1" s="74"/>
      <c r="E1" s="74"/>
      <c r="F1" s="75"/>
    </row>
    <row r="2" spans="1:6">
      <c r="A2" s="14"/>
      <c r="B2" s="15"/>
      <c r="C2" s="6"/>
      <c r="D2" s="76" t="s">
        <v>0</v>
      </c>
      <c r="E2" s="76"/>
      <c r="F2" s="76"/>
    </row>
    <row r="3" spans="1:6" s="16" customFormat="1">
      <c r="A3" s="7" t="s">
        <v>1</v>
      </c>
      <c r="B3" s="8" t="s">
        <v>2</v>
      </c>
      <c r="C3" s="9" t="s">
        <v>3</v>
      </c>
      <c r="D3" s="10" t="s">
        <v>4</v>
      </c>
      <c r="E3" s="9" t="s">
        <v>5</v>
      </c>
      <c r="F3" s="8" t="s">
        <v>6</v>
      </c>
    </row>
    <row r="4" spans="1:6" s="18" customFormat="1">
      <c r="A4" s="12">
        <v>2021.01</v>
      </c>
      <c r="B4" s="20" t="s">
        <v>17</v>
      </c>
      <c r="C4" s="70">
        <v>23760025.489999998</v>
      </c>
      <c r="D4" s="71">
        <v>21328501.199999999</v>
      </c>
      <c r="E4" s="61">
        <f>C4-D4</f>
        <v>2431524.2899999991</v>
      </c>
      <c r="F4" s="22"/>
    </row>
    <row r="5" spans="1:6" s="32" customFormat="1" ht="24">
      <c r="A5" s="66" t="s">
        <v>30</v>
      </c>
      <c r="B5" s="67" t="s">
        <v>59</v>
      </c>
      <c r="C5" s="68"/>
      <c r="D5" s="69">
        <v>-375000</v>
      </c>
      <c r="E5" s="62">
        <f>E4+C5-D5</f>
        <v>2806524.2899999991</v>
      </c>
      <c r="F5" s="31" t="s">
        <v>49</v>
      </c>
    </row>
    <row r="6" spans="1:6" s="32" customFormat="1" ht="13.5">
      <c r="A6" s="55" t="s">
        <v>19</v>
      </c>
      <c r="B6" s="54" t="s">
        <v>20</v>
      </c>
      <c r="C6" s="56">
        <v>332</v>
      </c>
      <c r="D6" s="52"/>
      <c r="E6" s="62">
        <f t="shared" ref="E6:E30" si="0">E5+C6-D6</f>
        <v>2806856.2899999991</v>
      </c>
      <c r="F6" s="60" t="s">
        <v>51</v>
      </c>
    </row>
    <row r="7" spans="1:6" s="32" customFormat="1" ht="13.5">
      <c r="A7" s="55" t="s">
        <v>19</v>
      </c>
      <c r="B7" s="54" t="s">
        <v>21</v>
      </c>
      <c r="C7" s="56">
        <v>99.12</v>
      </c>
      <c r="D7" s="52"/>
      <c r="E7" s="62">
        <f t="shared" si="0"/>
        <v>2806955.4099999992</v>
      </c>
      <c r="F7" s="31" t="s">
        <v>53</v>
      </c>
    </row>
    <row r="8" spans="1:6" s="32" customFormat="1" ht="13.5">
      <c r="A8" s="55" t="s">
        <v>19</v>
      </c>
      <c r="B8" s="54" t="s">
        <v>22</v>
      </c>
      <c r="C8" s="56"/>
      <c r="D8" s="52">
        <v>185000</v>
      </c>
      <c r="E8" s="62">
        <f t="shared" si="0"/>
        <v>2621955.4099999992</v>
      </c>
      <c r="F8" s="60" t="s">
        <v>60</v>
      </c>
    </row>
    <row r="9" spans="1:6" s="32" customFormat="1" ht="13.5">
      <c r="A9" s="55" t="s">
        <v>23</v>
      </c>
      <c r="B9" s="54" t="s">
        <v>24</v>
      </c>
      <c r="C9" s="56">
        <v>168</v>
      </c>
      <c r="D9" s="52"/>
      <c r="E9" s="62">
        <f t="shared" si="0"/>
        <v>2622123.4099999992</v>
      </c>
      <c r="F9" s="60" t="s">
        <v>51</v>
      </c>
    </row>
    <row r="10" spans="1:6" s="32" customFormat="1" ht="13.5">
      <c r="A10" s="55" t="s">
        <v>23</v>
      </c>
      <c r="B10" s="54" t="s">
        <v>25</v>
      </c>
      <c r="C10" s="56">
        <v>58.51</v>
      </c>
      <c r="D10" s="52"/>
      <c r="E10" s="62">
        <f t="shared" si="0"/>
        <v>2622181.919999999</v>
      </c>
      <c r="F10" s="31" t="s">
        <v>54</v>
      </c>
    </row>
    <row r="11" spans="1:6" s="48" customFormat="1" ht="13.5">
      <c r="A11" s="55" t="s">
        <v>23</v>
      </c>
      <c r="B11" s="54" t="s">
        <v>26</v>
      </c>
      <c r="C11" s="56"/>
      <c r="D11" s="52">
        <v>3480</v>
      </c>
      <c r="E11" s="62">
        <f t="shared" si="0"/>
        <v>2618701.919999999</v>
      </c>
      <c r="F11" s="47"/>
    </row>
    <row r="12" spans="1:6" s="32" customFormat="1" ht="13.5">
      <c r="A12" s="55" t="s">
        <v>27</v>
      </c>
      <c r="B12" s="54" t="s">
        <v>28</v>
      </c>
      <c r="C12" s="56">
        <v>15401</v>
      </c>
      <c r="D12" s="52"/>
      <c r="E12" s="62">
        <f t="shared" si="0"/>
        <v>2634102.919999999</v>
      </c>
      <c r="F12" s="60" t="s">
        <v>51</v>
      </c>
    </row>
    <row r="13" spans="1:6" s="32" customFormat="1" ht="13.5">
      <c r="A13" s="55" t="s">
        <v>27</v>
      </c>
      <c r="B13" s="54" t="s">
        <v>29</v>
      </c>
      <c r="C13" s="56">
        <v>1003.03</v>
      </c>
      <c r="D13" s="52"/>
      <c r="E13" s="62">
        <f t="shared" si="0"/>
        <v>2635105.9499999988</v>
      </c>
      <c r="F13" s="31" t="s">
        <v>55</v>
      </c>
    </row>
    <row r="14" spans="1:6">
      <c r="A14" s="55" t="s">
        <v>30</v>
      </c>
      <c r="B14" s="54" t="s">
        <v>31</v>
      </c>
      <c r="C14" s="56">
        <v>102675.37</v>
      </c>
      <c r="D14" s="52"/>
      <c r="E14" s="62">
        <f t="shared" si="0"/>
        <v>2737781.3199999989</v>
      </c>
      <c r="F14" s="60" t="s">
        <v>51</v>
      </c>
    </row>
    <row r="15" spans="1:6">
      <c r="A15" s="55" t="s">
        <v>30</v>
      </c>
      <c r="B15" s="54" t="s">
        <v>32</v>
      </c>
      <c r="C15" s="56">
        <v>52.63</v>
      </c>
      <c r="D15" s="52"/>
      <c r="E15" s="62">
        <f t="shared" si="0"/>
        <v>2737833.9499999988</v>
      </c>
      <c r="F15" s="31" t="s">
        <v>55</v>
      </c>
    </row>
    <row r="16" spans="1:6">
      <c r="A16" s="55" t="s">
        <v>30</v>
      </c>
      <c r="B16" s="54" t="s">
        <v>33</v>
      </c>
      <c r="C16" s="56">
        <v>6000</v>
      </c>
      <c r="D16" s="52"/>
      <c r="E16" s="62">
        <f t="shared" si="0"/>
        <v>2743833.9499999988</v>
      </c>
      <c r="F16" s="43"/>
    </row>
    <row r="17" spans="1:6">
      <c r="A17" s="55" t="s">
        <v>30</v>
      </c>
      <c r="B17" s="54" t="s">
        <v>34</v>
      </c>
      <c r="C17" s="56">
        <v>6000</v>
      </c>
      <c r="D17" s="52"/>
      <c r="E17" s="62">
        <f t="shared" si="0"/>
        <v>2749833.9499999988</v>
      </c>
      <c r="F17" s="60"/>
    </row>
    <row r="18" spans="1:6" s="50" customFormat="1">
      <c r="A18" s="55" t="s">
        <v>30</v>
      </c>
      <c r="B18" s="54" t="s">
        <v>35</v>
      </c>
      <c r="C18" s="56">
        <v>6000</v>
      </c>
      <c r="D18" s="52"/>
      <c r="E18" s="62">
        <f t="shared" si="0"/>
        <v>2755833.9499999988</v>
      </c>
      <c r="F18" s="49"/>
    </row>
    <row r="19" spans="1:6">
      <c r="A19" s="55" t="s">
        <v>30</v>
      </c>
      <c r="B19" s="54" t="s">
        <v>36</v>
      </c>
      <c r="C19" s="56">
        <v>6000</v>
      </c>
      <c r="D19" s="52"/>
      <c r="E19" s="62">
        <f>E18+C19-D19</f>
        <v>2761833.9499999988</v>
      </c>
      <c r="F19" s="43"/>
    </row>
    <row r="20" spans="1:6">
      <c r="A20" s="55" t="s">
        <v>37</v>
      </c>
      <c r="B20" s="54" t="s">
        <v>38</v>
      </c>
      <c r="C20" s="56">
        <v>33389.4</v>
      </c>
      <c r="D20" s="52"/>
      <c r="E20" s="62">
        <f t="shared" si="0"/>
        <v>2795223.3499999987</v>
      </c>
      <c r="F20" s="60" t="s">
        <v>51</v>
      </c>
    </row>
    <row r="21" spans="1:6">
      <c r="A21" s="55" t="s">
        <v>37</v>
      </c>
      <c r="B21" s="54" t="s">
        <v>39</v>
      </c>
      <c r="C21" s="56">
        <v>39388.39</v>
      </c>
      <c r="D21" s="52"/>
      <c r="E21" s="62">
        <f t="shared" si="0"/>
        <v>2834611.7399999988</v>
      </c>
      <c r="F21" s="31" t="s">
        <v>55</v>
      </c>
    </row>
    <row r="22" spans="1:6">
      <c r="A22" s="55" t="s">
        <v>37</v>
      </c>
      <c r="B22" s="54" t="s">
        <v>62</v>
      </c>
      <c r="C22" s="56"/>
      <c r="D22" s="52">
        <v>6000</v>
      </c>
      <c r="E22" s="62">
        <f t="shared" si="0"/>
        <v>2828611.7399999988</v>
      </c>
      <c r="F22" s="60"/>
    </row>
    <row r="23" spans="1:6" ht="24">
      <c r="A23" s="55" t="s">
        <v>37</v>
      </c>
      <c r="B23" s="54" t="s">
        <v>40</v>
      </c>
      <c r="C23" s="56"/>
      <c r="D23" s="52">
        <v>26287.16</v>
      </c>
      <c r="E23" s="62">
        <f t="shared" si="0"/>
        <v>2802324.5799999987</v>
      </c>
      <c r="F23" s="43"/>
    </row>
    <row r="24" spans="1:6">
      <c r="A24" s="55" t="s">
        <v>41</v>
      </c>
      <c r="B24" s="54" t="s">
        <v>42</v>
      </c>
      <c r="C24" s="56">
        <v>42591</v>
      </c>
      <c r="D24" s="52"/>
      <c r="E24" s="62">
        <f t="shared" si="0"/>
        <v>2844915.5799999987</v>
      </c>
      <c r="F24" s="60"/>
    </row>
    <row r="25" spans="1:6">
      <c r="A25" s="55" t="s">
        <v>41</v>
      </c>
      <c r="B25" s="54" t="s">
        <v>43</v>
      </c>
      <c r="C25" s="56">
        <v>4393</v>
      </c>
      <c r="D25" s="52"/>
      <c r="E25" s="62">
        <f t="shared" si="0"/>
        <v>2849308.5799999987</v>
      </c>
      <c r="F25" s="60" t="s">
        <v>51</v>
      </c>
    </row>
    <row r="26" spans="1:6">
      <c r="A26" s="55" t="s">
        <v>41</v>
      </c>
      <c r="B26" s="54" t="s">
        <v>44</v>
      </c>
      <c r="C26" s="56">
        <v>5403.6</v>
      </c>
      <c r="D26" s="52"/>
      <c r="E26" s="62">
        <f t="shared" si="0"/>
        <v>2854712.1799999988</v>
      </c>
      <c r="F26" s="31" t="s">
        <v>55</v>
      </c>
    </row>
    <row r="27" spans="1:6">
      <c r="A27" s="55" t="s">
        <v>41</v>
      </c>
      <c r="B27" s="54" t="s">
        <v>26</v>
      </c>
      <c r="C27" s="56"/>
      <c r="D27" s="52">
        <v>1600</v>
      </c>
      <c r="E27" s="62">
        <f t="shared" si="0"/>
        <v>2853112.1799999988</v>
      </c>
      <c r="F27" s="60"/>
    </row>
    <row r="28" spans="1:6">
      <c r="A28" s="55" t="s">
        <v>45</v>
      </c>
      <c r="B28" s="54" t="s">
        <v>46</v>
      </c>
      <c r="C28" s="56">
        <v>11574</v>
      </c>
      <c r="D28" s="52"/>
      <c r="E28" s="62">
        <f t="shared" si="0"/>
        <v>2864686.1799999988</v>
      </c>
      <c r="F28" s="60" t="s">
        <v>52</v>
      </c>
    </row>
    <row r="29" spans="1:6">
      <c r="A29" s="55" t="s">
        <v>45</v>
      </c>
      <c r="B29" s="54" t="s">
        <v>47</v>
      </c>
      <c r="C29" s="56">
        <v>125000</v>
      </c>
      <c r="D29" s="52"/>
      <c r="E29" s="62">
        <f t="shared" si="0"/>
        <v>2989686.1799999988</v>
      </c>
      <c r="F29" s="43"/>
    </row>
    <row r="30" spans="1:6" ht="24">
      <c r="A30" s="55" t="s">
        <v>45</v>
      </c>
      <c r="B30" s="54" t="s">
        <v>48</v>
      </c>
      <c r="C30" s="56"/>
      <c r="D30" s="52">
        <v>101563.06</v>
      </c>
      <c r="E30" s="62">
        <f t="shared" si="0"/>
        <v>2888123.1199999987</v>
      </c>
      <c r="F30" s="60" t="s">
        <v>50</v>
      </c>
    </row>
    <row r="31" spans="1:6" s="18" customFormat="1" ht="23.25" customHeight="1">
      <c r="A31" s="1"/>
      <c r="B31" s="2" t="s">
        <v>7</v>
      </c>
      <c r="C31" s="63">
        <f>SUM(C6:C30)</f>
        <v>405529.05</v>
      </c>
      <c r="D31" s="63">
        <f>SUM(D6:D30)</f>
        <v>323930.21999999997</v>
      </c>
      <c r="E31" s="64">
        <f>E5+C31-D31</f>
        <v>2888123.1199999992</v>
      </c>
      <c r="F31" s="5"/>
    </row>
    <row r="32" spans="1:6" ht="21" customHeight="1">
      <c r="A32" s="38"/>
      <c r="B32" s="38" t="s">
        <v>18</v>
      </c>
      <c r="C32" s="39">
        <f>C4+C31</f>
        <v>24165554.539999999</v>
      </c>
      <c r="D32" s="39">
        <f>D4+D5+D31</f>
        <v>21277431.419999998</v>
      </c>
      <c r="E32" s="40">
        <f>C32-D32</f>
        <v>2888123.120000001</v>
      </c>
      <c r="F32" s="41"/>
    </row>
  </sheetData>
  <mergeCells count="2">
    <mergeCell ref="A1:F1"/>
    <mergeCell ref="D2:F2"/>
  </mergeCells>
  <phoneticPr fontId="3" type="noConversion"/>
  <pageMargins left="0.7" right="0.7" top="0.75" bottom="0.75" header="0.3" footer="0.3"/>
  <pageSetup paperSize="9" scale="84"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workbookViewId="0">
      <selection activeCell="C17" sqref="C17"/>
    </sheetView>
  </sheetViews>
  <sheetFormatPr defaultRowHeight="13.5"/>
  <cols>
    <col min="1" max="1" width="13.375" style="25" customWidth="1"/>
    <col min="2" max="2" width="33.5" customWidth="1"/>
    <col min="3" max="3" width="18.625" customWidth="1"/>
    <col min="4" max="4" width="20.375" customWidth="1"/>
    <col min="5" max="5" width="20" customWidth="1"/>
    <col min="6" max="6" width="21.875" customWidth="1"/>
  </cols>
  <sheetData>
    <row r="1" spans="1:6" ht="54" customHeight="1">
      <c r="A1" s="73" t="s">
        <v>57</v>
      </c>
      <c r="B1" s="74"/>
      <c r="C1" s="74"/>
      <c r="D1" s="74"/>
      <c r="E1" s="74"/>
      <c r="F1" s="75"/>
    </row>
    <row r="2" spans="1:6">
      <c r="A2" s="23"/>
      <c r="B2" s="15"/>
      <c r="C2" s="6"/>
      <c r="D2" s="76" t="s">
        <v>12</v>
      </c>
      <c r="E2" s="76"/>
      <c r="F2" s="76"/>
    </row>
    <row r="3" spans="1:6">
      <c r="A3" s="7" t="s">
        <v>1</v>
      </c>
      <c r="B3" s="8" t="s">
        <v>2</v>
      </c>
      <c r="C3" s="9" t="s">
        <v>3</v>
      </c>
      <c r="D3" s="10" t="s">
        <v>4</v>
      </c>
      <c r="E3" s="11" t="s">
        <v>5</v>
      </c>
      <c r="F3" s="8" t="s">
        <v>13</v>
      </c>
    </row>
    <row r="4" spans="1:6" s="32" customFormat="1">
      <c r="A4" s="26" t="s">
        <v>58</v>
      </c>
      <c r="B4" s="33" t="s">
        <v>14</v>
      </c>
      <c r="C4" s="35"/>
      <c r="D4" s="21"/>
      <c r="E4" s="35">
        <v>309421.84999999998</v>
      </c>
      <c r="F4" s="34"/>
    </row>
    <row r="5" spans="1:6" s="32" customFormat="1">
      <c r="A5" s="55" t="s">
        <v>19</v>
      </c>
      <c r="B5" s="54" t="s">
        <v>22</v>
      </c>
      <c r="C5" s="56"/>
      <c r="D5" s="52">
        <v>185000</v>
      </c>
      <c r="E5" s="53">
        <f>E4+C5-D5</f>
        <v>124421.84999999998</v>
      </c>
      <c r="F5" s="31"/>
    </row>
    <row r="6" spans="1:6" s="32" customFormat="1">
      <c r="A6" s="55"/>
      <c r="B6" s="54"/>
      <c r="C6" s="28"/>
      <c r="D6" s="29"/>
      <c r="E6" s="53"/>
      <c r="F6" s="31"/>
    </row>
    <row r="7" spans="1:6" s="32" customFormat="1">
      <c r="A7" s="57"/>
      <c r="B7" s="51"/>
      <c r="C7" s="58"/>
      <c r="D7" s="59"/>
      <c r="E7" s="53"/>
      <c r="F7" s="31"/>
    </row>
    <row r="8" spans="1:6" s="32" customFormat="1">
      <c r="A8" s="55"/>
      <c r="B8" s="54"/>
      <c r="C8" s="56"/>
      <c r="D8" s="52"/>
      <c r="E8" s="53"/>
      <c r="F8" s="31"/>
    </row>
    <row r="9" spans="1:6">
      <c r="A9" s="57"/>
      <c r="B9" s="51"/>
      <c r="C9" s="58"/>
      <c r="D9" s="59"/>
      <c r="E9" s="53"/>
      <c r="F9" s="31"/>
    </row>
    <row r="10" spans="1:6" s="13" customFormat="1" ht="12">
      <c r="A10" s="45"/>
      <c r="B10" s="42"/>
      <c r="C10" s="46"/>
      <c r="D10" s="44"/>
      <c r="E10" s="53"/>
      <c r="F10" s="31"/>
    </row>
    <row r="11" spans="1:6" s="13" customFormat="1" ht="12">
      <c r="A11" s="45"/>
      <c r="B11" s="42"/>
      <c r="C11" s="60"/>
      <c r="D11" s="44"/>
      <c r="E11" s="53"/>
      <c r="F11" s="31"/>
    </row>
    <row r="12" spans="1:6" s="13" customFormat="1" ht="12">
      <c r="A12" s="45"/>
      <c r="B12" s="42"/>
      <c r="C12" s="60"/>
      <c r="D12" s="44"/>
      <c r="E12" s="53"/>
      <c r="F12" s="31"/>
    </row>
    <row r="13" spans="1:6" s="18" customFormat="1" ht="22.5" customHeight="1">
      <c r="A13" s="24"/>
      <c r="B13" s="2" t="s">
        <v>15</v>
      </c>
      <c r="C13" s="3">
        <f>SUM(C5:C12)</f>
        <v>0</v>
      </c>
      <c r="D13" s="3">
        <f>SUM(D5:D12)</f>
        <v>185000</v>
      </c>
      <c r="E13" s="4">
        <f>E4+C13-D13</f>
        <v>124421.84999999998</v>
      </c>
      <c r="F13" s="5"/>
    </row>
  </sheetData>
  <mergeCells count="2">
    <mergeCell ref="A1:F1"/>
    <mergeCell ref="D2:F2"/>
  </mergeCells>
  <phoneticPr fontId="3" type="noConversion"/>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workbookViewId="0">
      <selection activeCell="E19" sqref="E19"/>
    </sheetView>
  </sheetViews>
  <sheetFormatPr defaultRowHeight="13.5"/>
  <cols>
    <col min="1" max="1" width="13.375" style="25" customWidth="1"/>
    <col min="2" max="2" width="56" customWidth="1"/>
    <col min="3" max="3" width="18.625" customWidth="1"/>
    <col min="4" max="4" width="20.375" customWidth="1"/>
    <col min="5" max="5" width="20" customWidth="1"/>
    <col min="6" max="6" width="29.75" customWidth="1"/>
  </cols>
  <sheetData>
    <row r="1" spans="1:6" ht="20.25">
      <c r="A1" s="73" t="s">
        <v>56</v>
      </c>
      <c r="B1" s="74"/>
      <c r="C1" s="74"/>
      <c r="D1" s="74"/>
      <c r="E1" s="74"/>
      <c r="F1" s="75"/>
    </row>
    <row r="2" spans="1:6">
      <c r="A2" s="23"/>
      <c r="B2" s="15"/>
      <c r="C2" s="6"/>
      <c r="D2" s="76" t="s">
        <v>8</v>
      </c>
      <c r="E2" s="76"/>
      <c r="F2" s="76"/>
    </row>
    <row r="3" spans="1:6">
      <c r="A3" s="7" t="s">
        <v>1</v>
      </c>
      <c r="B3" s="8" t="s">
        <v>2</v>
      </c>
      <c r="C3" s="9" t="s">
        <v>3</v>
      </c>
      <c r="D3" s="10" t="s">
        <v>4</v>
      </c>
      <c r="E3" s="11" t="s">
        <v>5</v>
      </c>
      <c r="F3" s="8" t="s">
        <v>9</v>
      </c>
    </row>
    <row r="4" spans="1:6" s="37" customFormat="1">
      <c r="A4" s="14">
        <v>2021.01</v>
      </c>
      <c r="B4" s="33" t="s">
        <v>10</v>
      </c>
      <c r="C4" s="6"/>
      <c r="D4" s="36"/>
      <c r="E4" s="6">
        <v>879186.55</v>
      </c>
      <c r="F4" s="33"/>
    </row>
    <row r="5" spans="1:6" s="32" customFormat="1">
      <c r="A5" s="55" t="s">
        <v>19</v>
      </c>
      <c r="B5" s="54" t="s">
        <v>21</v>
      </c>
      <c r="C5" s="46">
        <v>18.12</v>
      </c>
      <c r="D5" s="44"/>
      <c r="E5" s="30">
        <f>E4+C5-D5</f>
        <v>879204.67</v>
      </c>
      <c r="F5" s="33"/>
    </row>
    <row r="6" spans="1:6" s="13" customFormat="1" ht="12">
      <c r="A6" s="55" t="s">
        <v>23</v>
      </c>
      <c r="B6" s="54" t="s">
        <v>25</v>
      </c>
      <c r="C6" s="56">
        <v>8.44</v>
      </c>
      <c r="D6" s="44"/>
      <c r="E6" s="53">
        <f t="shared" ref="E6:E7" si="0">E5+C6-D6</f>
        <v>879213.11</v>
      </c>
      <c r="F6" s="33"/>
    </row>
    <row r="7" spans="1:6" s="13" customFormat="1" ht="12">
      <c r="A7" s="55" t="s">
        <v>45</v>
      </c>
      <c r="B7" s="54" t="s">
        <v>48</v>
      </c>
      <c r="C7" s="56"/>
      <c r="D7" s="52">
        <v>101563.06</v>
      </c>
      <c r="E7" s="53">
        <f t="shared" si="0"/>
        <v>777650.05</v>
      </c>
      <c r="F7" s="33"/>
    </row>
    <row r="8" spans="1:6" s="13" customFormat="1" ht="12">
      <c r="A8" s="57"/>
      <c r="B8" s="51"/>
      <c r="C8" s="58"/>
      <c r="D8" s="44"/>
      <c r="E8" s="53"/>
      <c r="F8" s="33"/>
    </row>
    <row r="9" spans="1:6" s="13" customFormat="1" ht="12">
      <c r="A9" s="55"/>
      <c r="B9" s="51"/>
      <c r="C9" s="58"/>
      <c r="D9" s="44"/>
      <c r="E9" s="53"/>
      <c r="F9" s="33"/>
    </row>
    <row r="10" spans="1:6" s="13" customFormat="1" ht="12">
      <c r="A10" s="55"/>
      <c r="B10" s="51"/>
      <c r="C10" s="56"/>
      <c r="D10" s="44"/>
      <c r="E10" s="53"/>
      <c r="F10" s="33"/>
    </row>
    <row r="11" spans="1:6" s="13" customFormat="1" ht="12">
      <c r="A11" s="55"/>
      <c r="B11" s="54"/>
      <c r="C11" s="56"/>
      <c r="D11" s="44"/>
      <c r="E11" s="53"/>
      <c r="F11" s="33"/>
    </row>
    <row r="12" spans="1:6" s="13" customFormat="1" ht="12">
      <c r="A12" s="57"/>
      <c r="B12" s="51"/>
      <c r="C12" s="58"/>
      <c r="D12" s="44"/>
      <c r="E12" s="53"/>
      <c r="F12" s="33"/>
    </row>
    <row r="13" spans="1:6" s="18" customFormat="1" ht="12">
      <c r="A13" s="24"/>
      <c r="B13" s="2" t="s">
        <v>11</v>
      </c>
      <c r="C13" s="3">
        <f>SUM(C5:C12)</f>
        <v>26.560000000000002</v>
      </c>
      <c r="D13" s="3">
        <f>SUM(D5:D9)</f>
        <v>101563.06</v>
      </c>
      <c r="E13" s="4">
        <f>E4+C13-D13</f>
        <v>777650.05</v>
      </c>
      <c r="F13" s="5"/>
    </row>
  </sheetData>
  <mergeCells count="2">
    <mergeCell ref="A1:F1"/>
    <mergeCell ref="D2:F2"/>
  </mergeCells>
  <phoneticPr fontId="3" type="noConversion"/>
  <pageMargins left="0.7" right="0.7" top="0.75" bottom="0.75" header="0.3" footer="0.3"/>
  <pageSetup paperSize="9" scale="84"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election activeCell="F22" sqref="F22"/>
    </sheetView>
  </sheetViews>
  <sheetFormatPr defaultRowHeight="13.5"/>
  <cols>
    <col min="1" max="1" width="13.375" style="25" customWidth="1"/>
    <col min="2" max="2" width="27.875" customWidth="1"/>
    <col min="3" max="3" width="20.5" customWidth="1"/>
    <col min="4" max="4" width="15.25" customWidth="1"/>
    <col min="5" max="5" width="20" customWidth="1"/>
    <col min="6" max="6" width="37.375" customWidth="1"/>
  </cols>
  <sheetData>
    <row r="1" spans="1:6" ht="43.5" customHeight="1">
      <c r="A1" s="73" t="s">
        <v>61</v>
      </c>
      <c r="B1" s="74"/>
      <c r="C1" s="74"/>
      <c r="D1" s="74"/>
      <c r="E1" s="74"/>
      <c r="F1" s="75"/>
    </row>
    <row r="2" spans="1:6">
      <c r="A2" s="23"/>
      <c r="B2" s="15"/>
      <c r="C2" s="6"/>
      <c r="D2" s="76" t="s">
        <v>12</v>
      </c>
      <c r="E2" s="76"/>
      <c r="F2" s="76"/>
    </row>
    <row r="3" spans="1:6">
      <c r="A3" s="7" t="s">
        <v>1</v>
      </c>
      <c r="B3" s="8" t="s">
        <v>2</v>
      </c>
      <c r="C3" s="9" t="s">
        <v>3</v>
      </c>
      <c r="D3" s="10" t="s">
        <v>4</v>
      </c>
      <c r="E3" s="11" t="s">
        <v>5</v>
      </c>
      <c r="F3" s="8" t="s">
        <v>13</v>
      </c>
    </row>
    <row r="4" spans="1:6" s="37" customFormat="1">
      <c r="A4" s="14">
        <v>2021.01</v>
      </c>
      <c r="B4" s="27" t="s">
        <v>14</v>
      </c>
      <c r="C4" s="28"/>
      <c r="D4" s="36"/>
      <c r="E4" s="6">
        <v>46536.28</v>
      </c>
      <c r="F4" s="33"/>
    </row>
    <row r="5" spans="1:6" s="13" customFormat="1" ht="12">
      <c r="A5" s="55"/>
      <c r="B5" s="54"/>
      <c r="C5" s="56"/>
      <c r="D5" s="44"/>
      <c r="E5" s="53"/>
      <c r="F5" s="60"/>
    </row>
    <row r="6" spans="1:6" s="32" customFormat="1">
      <c r="A6" s="55"/>
      <c r="B6" s="54"/>
      <c r="C6" s="56"/>
      <c r="D6" s="52"/>
      <c r="E6" s="53"/>
      <c r="F6" s="60"/>
    </row>
    <row r="7" spans="1:6" s="32" customFormat="1">
      <c r="A7" s="55"/>
      <c r="B7" s="54"/>
      <c r="C7" s="56"/>
      <c r="D7" s="44"/>
      <c r="E7" s="53"/>
      <c r="F7" s="60"/>
    </row>
    <row r="8" spans="1:6" s="32" customFormat="1">
      <c r="A8" s="55"/>
      <c r="B8" s="54"/>
      <c r="C8" s="56"/>
      <c r="D8" s="59"/>
      <c r="E8" s="53"/>
      <c r="F8" s="60"/>
    </row>
    <row r="9" spans="1:6" s="13" customFormat="1" ht="12">
      <c r="A9" s="55"/>
      <c r="B9" s="54"/>
      <c r="C9" s="56"/>
      <c r="D9" s="59"/>
      <c r="E9" s="53"/>
      <c r="F9" s="60"/>
    </row>
    <row r="10" spans="1:6" s="13" customFormat="1" ht="12">
      <c r="A10" s="55"/>
      <c r="B10" s="54"/>
      <c r="C10" s="56"/>
      <c r="D10" s="59"/>
      <c r="E10" s="53"/>
      <c r="F10" s="60"/>
    </row>
    <row r="11" spans="1:6" s="13" customFormat="1" ht="12">
      <c r="A11" s="55"/>
      <c r="B11" s="54"/>
      <c r="C11" s="56"/>
      <c r="D11" s="59"/>
      <c r="E11" s="53"/>
      <c r="F11" s="72"/>
    </row>
    <row r="12" spans="1:6" s="13" customFormat="1" ht="12">
      <c r="A12" s="24"/>
      <c r="B12" s="2" t="s">
        <v>15</v>
      </c>
      <c r="C12" s="3">
        <f>SUM(C5:C11)</f>
        <v>0</v>
      </c>
      <c r="D12" s="3">
        <f>SUM(D5:D11)</f>
        <v>0</v>
      </c>
      <c r="E12" s="3">
        <f>E4+C12-D12</f>
        <v>46536.28</v>
      </c>
      <c r="F12" s="5"/>
    </row>
    <row r="13" spans="1:6" s="13" customFormat="1">
      <c r="A13" s="25"/>
      <c r="B13"/>
      <c r="C13"/>
      <c r="D13"/>
      <c r="E13"/>
      <c r="F13"/>
    </row>
    <row r="14" spans="1:6" s="13" customFormat="1">
      <c r="A14" s="25"/>
      <c r="B14"/>
      <c r="C14"/>
      <c r="D14"/>
      <c r="E14"/>
      <c r="F14"/>
    </row>
    <row r="15" spans="1:6" s="13" customFormat="1">
      <c r="A15" s="25"/>
      <c r="B15"/>
      <c r="C15"/>
      <c r="D15"/>
      <c r="E15"/>
      <c r="F15"/>
    </row>
    <row r="16" spans="1:6" s="13" customFormat="1">
      <c r="A16" s="25"/>
      <c r="B16"/>
      <c r="C16"/>
      <c r="D16"/>
      <c r="E16"/>
      <c r="F16"/>
    </row>
    <row r="17" spans="1:6" s="13" customFormat="1">
      <c r="A17" s="25"/>
      <c r="B17"/>
      <c r="C17"/>
      <c r="D17"/>
      <c r="E17"/>
      <c r="F17"/>
    </row>
    <row r="18" spans="1:6" s="13" customFormat="1">
      <c r="A18" s="25"/>
      <c r="B18"/>
      <c r="C18"/>
      <c r="D18"/>
      <c r="E18"/>
      <c r="F18"/>
    </row>
    <row r="19" spans="1:6" s="13" customFormat="1">
      <c r="A19" s="25"/>
      <c r="B19"/>
      <c r="C19"/>
      <c r="D19"/>
      <c r="E19"/>
      <c r="F19"/>
    </row>
    <row r="20" spans="1:6" s="13" customFormat="1">
      <c r="A20" s="25"/>
      <c r="B20"/>
      <c r="C20"/>
      <c r="D20"/>
      <c r="E20"/>
      <c r="F20"/>
    </row>
    <row r="21" spans="1:6" s="13" customFormat="1">
      <c r="A21" s="25"/>
      <c r="B21"/>
      <c r="C21"/>
      <c r="D21"/>
      <c r="E21"/>
      <c r="F21"/>
    </row>
    <row r="22" spans="1:6" s="13" customFormat="1">
      <c r="A22" s="25"/>
      <c r="B22"/>
      <c r="C22"/>
      <c r="D22"/>
      <c r="E22"/>
      <c r="F22"/>
    </row>
    <row r="23" spans="1:6" s="13" customFormat="1">
      <c r="A23" s="25"/>
      <c r="B23"/>
      <c r="C23"/>
      <c r="D23"/>
      <c r="E23"/>
      <c r="F23"/>
    </row>
    <row r="24" spans="1:6" s="13" customFormat="1">
      <c r="A24" s="25"/>
      <c r="B24"/>
      <c r="C24"/>
      <c r="D24"/>
      <c r="E24"/>
      <c r="F24"/>
    </row>
    <row r="25" spans="1:6" s="18" customFormat="1">
      <c r="A25" s="25"/>
      <c r="B25"/>
      <c r="C25"/>
      <c r="D25"/>
      <c r="E25"/>
      <c r="F25"/>
    </row>
  </sheetData>
  <mergeCells count="2">
    <mergeCell ref="A1:F1"/>
    <mergeCell ref="D2:F2"/>
  </mergeCells>
  <phoneticPr fontId="3" type="noConversion"/>
  <pageMargins left="0.7" right="0.7" top="0.75" bottom="0.75" header="0.3" footer="0.3"/>
  <pageSetup paperSize="9" scale="84"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2021年对账单</vt:lpstr>
      <vt:lpstr>爱心妈妈慈善会</vt:lpstr>
      <vt:lpstr>崇世天星调良马术公益</vt:lpstr>
      <vt:lpstr>崇世彩虹行动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tl</cp:lastModifiedBy>
  <cp:lastPrinted>2019-09-11T01:59:13Z</cp:lastPrinted>
  <dcterms:created xsi:type="dcterms:W3CDTF">2016-07-06T08:17:47Z</dcterms:created>
  <dcterms:modified xsi:type="dcterms:W3CDTF">2021-08-20T01:36:08Z</dcterms:modified>
</cp:coreProperties>
</file>