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\Desktop\"/>
    </mc:Choice>
  </mc:AlternateContent>
  <bookViews>
    <workbookView xWindow="0" yWindow="330" windowWidth="20730" windowHeight="9390" activeTab="3"/>
  </bookViews>
  <sheets>
    <sheet name="2019年对账单" sheetId="6" r:id="rId1"/>
    <sheet name="爱心妈妈慈善会" sheetId="7" r:id="rId2"/>
    <sheet name="崇世天星调良马术公益" sheetId="8" r:id="rId3"/>
    <sheet name="崇世彩虹行动" sheetId="9" r:id="rId4"/>
  </sheets>
  <calcPr calcId="152511"/>
</workbook>
</file>

<file path=xl/calcChain.xml><?xml version="1.0" encoding="utf-8"?>
<calcChain xmlns="http://schemas.openxmlformats.org/spreadsheetml/2006/main">
  <c r="D13" i="9" l="1"/>
  <c r="C13" i="9"/>
  <c r="E5" i="9"/>
  <c r="E6" i="9" s="1"/>
  <c r="E7" i="9" s="1"/>
  <c r="E8" i="9" s="1"/>
  <c r="E9" i="9" s="1"/>
  <c r="E10" i="9" s="1"/>
  <c r="E11" i="9" s="1"/>
  <c r="E12" i="9" s="1"/>
  <c r="D14" i="7" l="1"/>
  <c r="C14" i="7"/>
  <c r="E5" i="8"/>
  <c r="E6" i="8" s="1"/>
  <c r="E7" i="8" s="1"/>
  <c r="E8" i="8" s="1"/>
  <c r="E9" i="8" s="1"/>
  <c r="D50" i="6" l="1"/>
  <c r="C50" i="6"/>
  <c r="E14" i="7" l="1"/>
  <c r="D51" i="6"/>
  <c r="C51" i="6"/>
  <c r="C10" i="8"/>
  <c r="E13" i="9"/>
  <c r="D10" i="8"/>
  <c r="E4" i="6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" i="7"/>
  <c r="E6" i="7" s="1"/>
  <c r="E7" i="7" s="1"/>
  <c r="E8" i="7" s="1"/>
  <c r="E9" i="7" s="1"/>
  <c r="E10" i="7" s="1"/>
  <c r="E11" i="7" s="1"/>
  <c r="E12" i="7" s="1"/>
  <c r="E13" i="7" s="1"/>
  <c r="E10" i="8" l="1"/>
  <c r="E50" i="6"/>
  <c r="E51" i="6"/>
</calcChain>
</file>

<file path=xl/sharedStrings.xml><?xml version="1.0" encoding="utf-8"?>
<sst xmlns="http://schemas.openxmlformats.org/spreadsheetml/2006/main" count="171" uniqueCount="100">
  <si>
    <t xml:space="preserve">             货币单位：人民币（元）</t>
    <phoneticPr fontId="4" type="noConversion"/>
  </si>
  <si>
    <t>日期</t>
  </si>
  <si>
    <t>摘要</t>
  </si>
  <si>
    <t>借</t>
  </si>
  <si>
    <t>贷</t>
  </si>
  <si>
    <t>余额</t>
  </si>
  <si>
    <t>项目</t>
    <phoneticPr fontId="4" type="noConversion"/>
  </si>
  <si>
    <t>本年累计</t>
    <phoneticPr fontId="3" type="noConversion"/>
  </si>
  <si>
    <t>备注</t>
    <phoneticPr fontId="3" type="noConversion"/>
  </si>
  <si>
    <t>上年结余</t>
    <phoneticPr fontId="3" type="noConversion"/>
  </si>
  <si>
    <t>爱心妈妈</t>
    <phoneticPr fontId="3" type="noConversion"/>
  </si>
  <si>
    <t xml:space="preserve">
2019年崇世爱心基金对账单</t>
    <phoneticPr fontId="4" type="noConversion"/>
  </si>
  <si>
    <t>2010——2018年累计</t>
    <phoneticPr fontId="4" type="noConversion"/>
  </si>
  <si>
    <t>2019.01</t>
    <phoneticPr fontId="3" type="noConversion"/>
  </si>
  <si>
    <t>收易宝支付转爱心人士捐款</t>
    <phoneticPr fontId="3" type="noConversion"/>
  </si>
  <si>
    <t>2019.01</t>
    <phoneticPr fontId="3" type="noConversion"/>
  </si>
  <si>
    <t>付购买《贝壳里的梦》书款</t>
    <phoneticPr fontId="3" type="noConversion"/>
  </si>
  <si>
    <t>2019.02</t>
    <phoneticPr fontId="3" type="noConversion"/>
  </si>
  <si>
    <t>收北京华夏正略管理咨询有限公司捐款</t>
    <phoneticPr fontId="3" type="noConversion"/>
  </si>
  <si>
    <t>2019.02</t>
    <phoneticPr fontId="3" type="noConversion"/>
  </si>
  <si>
    <t>资助宗伟手术费</t>
    <phoneticPr fontId="3" type="noConversion"/>
  </si>
  <si>
    <t>2019.03</t>
    <phoneticPr fontId="3" type="noConversion"/>
  </si>
  <si>
    <t>收肇庆亚洲铝厂有限公司捐款</t>
    <phoneticPr fontId="3" type="noConversion"/>
  </si>
  <si>
    <t>2019.01</t>
    <phoneticPr fontId="3" type="noConversion"/>
  </si>
  <si>
    <t>2019.03</t>
  </si>
  <si>
    <t>2019.03</t>
    <phoneticPr fontId="3" type="noConversion"/>
  </si>
  <si>
    <t>崇世：2907，爱心妈妈,1328</t>
    <phoneticPr fontId="3" type="noConversion"/>
  </si>
  <si>
    <t>崇世：2010，爱心妈妈,45650</t>
    <phoneticPr fontId="3" type="noConversion"/>
  </si>
  <si>
    <t>崇世：37545，爱心妈妈,563839.30</t>
    <phoneticPr fontId="3" type="noConversion"/>
  </si>
  <si>
    <t>2019.02</t>
  </si>
  <si>
    <t>2019.04</t>
    <phoneticPr fontId="3" type="noConversion"/>
  </si>
  <si>
    <t>2019.04</t>
    <phoneticPr fontId="3" type="noConversion"/>
  </si>
  <si>
    <t>收明亚保险经纪股份有限公司捐款</t>
    <phoneticPr fontId="3" type="noConversion"/>
  </si>
  <si>
    <t>2019.05</t>
    <phoneticPr fontId="3" type="noConversion"/>
  </si>
  <si>
    <t>收易宝支付转爱心人士捐款</t>
    <phoneticPr fontId="3" type="noConversion"/>
  </si>
  <si>
    <t>崇世</t>
    <phoneticPr fontId="3" type="noConversion"/>
  </si>
  <si>
    <t>2019.04</t>
    <phoneticPr fontId="3" type="noConversion"/>
  </si>
  <si>
    <t>崇世:41917.80，爱心妈妈：3826.20</t>
    <phoneticPr fontId="3" type="noConversion"/>
  </si>
  <si>
    <t xml:space="preserve">             货币单位：人民币（元）</t>
    <phoneticPr fontId="4" type="noConversion"/>
  </si>
  <si>
    <t>备注</t>
    <phoneticPr fontId="3" type="noConversion"/>
  </si>
  <si>
    <t>上年结余</t>
    <phoneticPr fontId="3" type="noConversion"/>
  </si>
  <si>
    <t>本年累计</t>
    <phoneticPr fontId="3" type="noConversion"/>
  </si>
  <si>
    <t>本年累计</t>
    <phoneticPr fontId="3" type="noConversion"/>
  </si>
  <si>
    <t>2010-2019年累计</t>
    <phoneticPr fontId="3" type="noConversion"/>
  </si>
  <si>
    <t>2019.06</t>
    <phoneticPr fontId="3" type="noConversion"/>
  </si>
  <si>
    <t>收易宝支付转爱心人士捐款</t>
    <phoneticPr fontId="3" type="noConversion"/>
  </si>
  <si>
    <t>付2019年捡回珍珠计划资助款</t>
    <phoneticPr fontId="3" type="noConversion"/>
  </si>
  <si>
    <t>举办关怀成长讲座相关费用</t>
    <phoneticPr fontId="3" type="noConversion"/>
  </si>
  <si>
    <t>付崇世基金资助爱希7名贫困生款</t>
    <phoneticPr fontId="3" type="noConversion"/>
  </si>
  <si>
    <t>付杨同学资助款</t>
    <phoneticPr fontId="3" type="noConversion"/>
  </si>
  <si>
    <t>崇世基金志愿者黎晓、刘彦参加天星调良走访活动费用</t>
    <phoneticPr fontId="3" type="noConversion"/>
  </si>
  <si>
    <t>天星调良</t>
    <phoneticPr fontId="3" type="noConversion"/>
  </si>
  <si>
    <t>调减2018.11月美利坚合众国驻华大使馆69390元捐款（实际捐小水滴新生基金）</t>
    <phoneticPr fontId="3" type="noConversion"/>
  </si>
  <si>
    <t>收易宝支付转爱心人士捐款</t>
    <phoneticPr fontId="3" type="noConversion"/>
  </si>
  <si>
    <t>收CLSA LIMITED捐款(HKD78281.02)</t>
    <phoneticPr fontId="3" type="noConversion"/>
  </si>
  <si>
    <t>收易宝支付转爱心人士捐款</t>
    <phoneticPr fontId="3" type="noConversion"/>
  </si>
  <si>
    <t>爱心妈妈262500元</t>
    <phoneticPr fontId="3" type="noConversion"/>
  </si>
  <si>
    <t>崇世：40624.68，彩虹励学：17812.77，早餐：3934.81</t>
    <phoneticPr fontId="3" type="noConversion"/>
  </si>
  <si>
    <t>崇世：800，彩虹励学：595</t>
    <phoneticPr fontId="3" type="noConversion"/>
  </si>
  <si>
    <t>2019.10</t>
    <phoneticPr fontId="3" type="noConversion"/>
  </si>
  <si>
    <t>收财付通转爱心人士捐款</t>
    <phoneticPr fontId="3" type="noConversion"/>
  </si>
  <si>
    <t>收易宝支付转爱心人士捐款</t>
    <phoneticPr fontId="3" type="noConversion"/>
  </si>
  <si>
    <t>收腾讯公益慈善基金会配捐款</t>
    <phoneticPr fontId="3" type="noConversion"/>
  </si>
  <si>
    <t>收北京天星调良马术俱乐部有限公司捐款</t>
    <phoneticPr fontId="3" type="noConversion"/>
  </si>
  <si>
    <t>收张凤鸣捐款</t>
    <phoneticPr fontId="3" type="noConversion"/>
  </si>
  <si>
    <t>付天星调良项目资助35名贫困生款</t>
    <phoneticPr fontId="3" type="noConversion"/>
  </si>
  <si>
    <t>付2019年纸路益行甘肃大芦中学支教活动费用</t>
    <phoneticPr fontId="3" type="noConversion"/>
  </si>
  <si>
    <t>付2019年崇世励学白银支教队及励学生培训营费用</t>
    <phoneticPr fontId="3" type="noConversion"/>
  </si>
  <si>
    <t>付天星调良公益团队开展教师培训计划费用</t>
    <phoneticPr fontId="3" type="noConversion"/>
  </si>
  <si>
    <t>付早餐计划资助青海省学生早餐款</t>
    <phoneticPr fontId="3" type="noConversion"/>
  </si>
  <si>
    <t>付2019年青海三川彩虹行动费用</t>
    <phoneticPr fontId="3" type="noConversion"/>
  </si>
  <si>
    <t>资助北师大贫困生款</t>
    <phoneticPr fontId="3" type="noConversion"/>
  </si>
  <si>
    <t>付爱心妈妈慈善会秋季午餐活动费用</t>
    <phoneticPr fontId="3" type="noConversion"/>
  </si>
  <si>
    <t>付爱心衣物打包、运输费用</t>
    <phoneticPr fontId="3" type="noConversion"/>
  </si>
  <si>
    <t>资助桑海生、王羊曾措等16名贫困生款</t>
    <phoneticPr fontId="3" type="noConversion"/>
  </si>
  <si>
    <t>资助北京大学医学部贫困生款</t>
    <phoneticPr fontId="3" type="noConversion"/>
  </si>
  <si>
    <t>资助“崇世励学”张延娜、高媛等贫困大中小学生款</t>
    <phoneticPr fontId="3" type="noConversion"/>
  </si>
  <si>
    <t>天星调良</t>
    <phoneticPr fontId="3" type="noConversion"/>
  </si>
  <si>
    <t>天星调良585.74元，</t>
    <phoneticPr fontId="3" type="noConversion"/>
  </si>
  <si>
    <t>崇世励学</t>
    <phoneticPr fontId="3" type="noConversion"/>
  </si>
  <si>
    <t>纸路益行</t>
    <phoneticPr fontId="3" type="noConversion"/>
  </si>
  <si>
    <t>爱心妈妈</t>
    <phoneticPr fontId="3" type="noConversion"/>
  </si>
  <si>
    <t>彩虹励学</t>
    <phoneticPr fontId="3" type="noConversion"/>
  </si>
  <si>
    <t>崇世：2105.80，彩虹励学：3045</t>
    <phoneticPr fontId="3" type="noConversion"/>
  </si>
  <si>
    <t>崇世：722，彩虹励学：1636</t>
    <phoneticPr fontId="3" type="noConversion"/>
  </si>
  <si>
    <t>崇世：5785，彩虹励学：989</t>
    <phoneticPr fontId="3" type="noConversion"/>
  </si>
  <si>
    <t>崇世：2332，彩虹励学：36</t>
    <phoneticPr fontId="3" type="noConversion"/>
  </si>
  <si>
    <t>爱心妈妈</t>
    <phoneticPr fontId="3" type="noConversion"/>
  </si>
  <si>
    <t>收腾讯公益慈善基金会配捐款</t>
    <phoneticPr fontId="3" type="noConversion"/>
  </si>
  <si>
    <t>彩虹行动</t>
    <phoneticPr fontId="3" type="noConversion"/>
  </si>
  <si>
    <t>彩虹励学：17812.77，早餐：3934.81</t>
    <phoneticPr fontId="3" type="noConversion"/>
  </si>
  <si>
    <t>彩虹励学：595</t>
    <phoneticPr fontId="3" type="noConversion"/>
  </si>
  <si>
    <t>彩虹励学：3045</t>
    <phoneticPr fontId="3" type="noConversion"/>
  </si>
  <si>
    <t>彩虹励学：1636</t>
    <phoneticPr fontId="3" type="noConversion"/>
  </si>
  <si>
    <t>彩虹励学：989</t>
    <phoneticPr fontId="3" type="noConversion"/>
  </si>
  <si>
    <t>彩虹励学：36</t>
    <phoneticPr fontId="3" type="noConversion"/>
  </si>
  <si>
    <t>资助李同学款</t>
    <phoneticPr fontId="3" type="noConversion"/>
  </si>
  <si>
    <t>2019年爱心妈妈慈善会对账单</t>
    <phoneticPr fontId="4" type="noConversion"/>
  </si>
  <si>
    <t>2019年崇世天星调良马术公益对账单</t>
    <phoneticPr fontId="4" type="noConversion"/>
  </si>
  <si>
    <t>2019年崇世彩虹行动对账单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</si>
</sst>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#,##0.00_);[Red]\(#,##0.00\)"/>
    <numFmt numFmtId="177" formatCode="0.00_);[Red]\(0.00\)"/>
    <numFmt numFmtId="178" formatCode="#,##0.00_ "/>
  </numFmts>
  <fonts count="1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b/>
      <sz val="16"/>
      <name val="楷体_GB2312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/>
  </cellStyleXfs>
  <cellXfs count="74">
    <xf numFmtId="0" fontId="0" fillId="0" borderId="0" xfId="0">
      <alignment vertical="center"/>
    </xf>
    <xf numFmtId="43" fontId="9" fillId="0" borderId="1" xfId="0" applyNumberFormat="1" applyFont="1" applyBorder="1">
      <alignment vertical="center"/>
    </xf>
    <xf numFmtId="58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43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76" fontId="10" fillId="0" borderId="0" xfId="0" applyNumberFormat="1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43" fontId="7" fillId="0" borderId="1" xfId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43" fontId="9" fillId="0" borderId="1" xfId="0" applyNumberFormat="1" applyFont="1" applyBorder="1" applyAlignment="1">
      <alignment horizontal="right" vertical="center"/>
    </xf>
    <xf numFmtId="0" fontId="5" fillId="0" borderId="1" xfId="0" applyNumberFormat="1" applyFont="1" applyFill="1" applyBorder="1" applyAlignment="1">
      <alignment vertical="center"/>
    </xf>
    <xf numFmtId="58" fontId="7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3" fontId="9" fillId="0" borderId="1" xfId="0" applyNumberFormat="1" applyFont="1" applyFill="1" applyBorder="1" applyAlignment="1">
      <alignment horizontal="right" vertical="center"/>
    </xf>
    <xf numFmtId="43" fontId="9" fillId="0" borderId="1" xfId="0" applyNumberFormat="1" applyFont="1" applyFill="1" applyBorder="1">
      <alignment vertical="center"/>
    </xf>
    <xf numFmtId="176" fontId="9" fillId="0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43" fontId="13" fillId="0" borderId="1" xfId="0" applyNumberFormat="1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>
      <alignment vertical="center"/>
    </xf>
    <xf numFmtId="176" fontId="8" fillId="2" borderId="1" xfId="0" applyNumberFormat="1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176" fontId="10" fillId="0" borderId="1" xfId="0" applyNumberFormat="1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7" fontId="13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Fill="1" applyBorder="1">
      <alignment vertical="center"/>
    </xf>
    <xf numFmtId="178" fontId="7" fillId="2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43" fontId="13" fillId="0" borderId="1" xfId="0" applyNumberFormat="1" applyFont="1" applyFill="1" applyBorder="1" applyAlignment="1">
      <alignment horizontal="right" vertical="center"/>
    </xf>
    <xf numFmtId="43" fontId="13" fillId="0" borderId="1" xfId="0" applyNumberFormat="1" applyFont="1" applyFill="1" applyBorder="1">
      <alignment vertical="center"/>
    </xf>
    <xf numFmtId="176" fontId="13" fillId="0" borderId="1" xfId="0" applyNumberFormat="1" applyFont="1" applyFill="1" applyBorder="1">
      <alignment vertical="center"/>
    </xf>
    <xf numFmtId="0" fontId="13" fillId="0" borderId="1" xfId="0" applyFont="1" applyFill="1" applyBorder="1" applyAlignment="1">
      <alignment horizontal="left" vertical="center"/>
    </xf>
    <xf numFmtId="0" fontId="15" fillId="0" borderId="0" xfId="0" applyFont="1" applyFill="1">
      <alignment vertical="center"/>
    </xf>
    <xf numFmtId="0" fontId="12" fillId="0" borderId="2" xfId="2" applyFont="1" applyFill="1" applyBorder="1" applyAlignment="1">
      <alignment horizontal="center" vertical="top" wrapText="1"/>
    </xf>
    <xf numFmtId="0" fontId="12" fillId="0" borderId="3" xfId="2" applyFont="1" applyFill="1" applyBorder="1" applyAlignment="1">
      <alignment horizontal="center" vertical="top" wrapText="1"/>
    </xf>
    <xf numFmtId="0" fontId="12" fillId="0" borderId="4" xfId="2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right" vertical="center"/>
    </xf>
    <xf numFmtId="0" fontId="12" fillId="0" borderId="2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</cellXfs>
  <cellStyles count="3">
    <cellStyle name="常规" xfId="0" builtinId="0"/>
    <cellStyle name="常规_Sheet1" xfId="2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G11" sqref="G11"/>
    </sheetView>
  </sheetViews>
  <sheetFormatPr defaultColWidth="65.5" defaultRowHeight="12"/>
  <cols>
    <col min="1" max="1" width="9.5" style="18" bestFit="1" customWidth="1"/>
    <col min="2" max="2" width="47.5" style="15" customWidth="1"/>
    <col min="3" max="3" width="21.75" style="21" customWidth="1"/>
    <col min="4" max="4" width="19.375" style="19" customWidth="1"/>
    <col min="5" max="5" width="16.125" style="15" bestFit="1" customWidth="1"/>
    <col min="6" max="6" width="45.25" style="21" customWidth="1"/>
    <col min="7" max="16384" width="65.5" style="15"/>
  </cols>
  <sheetData>
    <row r="1" spans="1:6" ht="42.75" customHeight="1">
      <c r="A1" s="67" t="s">
        <v>11</v>
      </c>
      <c r="B1" s="68"/>
      <c r="C1" s="68"/>
      <c r="D1" s="68"/>
      <c r="E1" s="68"/>
      <c r="F1" s="69"/>
    </row>
    <row r="2" spans="1:6">
      <c r="A2" s="16"/>
      <c r="B2" s="17"/>
      <c r="C2" s="7"/>
      <c r="D2" s="70" t="s">
        <v>0</v>
      </c>
      <c r="E2" s="70"/>
      <c r="F2" s="70"/>
    </row>
    <row r="3" spans="1:6" s="18" customFormat="1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9" t="s">
        <v>6</v>
      </c>
    </row>
    <row r="4" spans="1:6" s="18" customFormat="1">
      <c r="A4" s="13">
        <v>2019.01</v>
      </c>
      <c r="B4" s="23" t="s">
        <v>12</v>
      </c>
      <c r="C4" s="24">
        <v>20385135.48</v>
      </c>
      <c r="D4" s="14">
        <v>18470099.609999999</v>
      </c>
      <c r="E4" s="22">
        <f>C4-D4</f>
        <v>1915035.870000001</v>
      </c>
      <c r="F4" s="25"/>
    </row>
    <row r="5" spans="1:6" s="38" customFormat="1" ht="13.5">
      <c r="A5" s="26" t="s">
        <v>13</v>
      </c>
      <c r="B5" s="27" t="s">
        <v>14</v>
      </c>
      <c r="C5" s="28">
        <v>4235</v>
      </c>
      <c r="D5" s="1"/>
      <c r="E5" s="36">
        <f>E4+C5-D5</f>
        <v>1919270.870000001</v>
      </c>
      <c r="F5" s="37" t="s">
        <v>26</v>
      </c>
    </row>
    <row r="6" spans="1:6" s="38" customFormat="1" ht="13.5">
      <c r="A6" s="26" t="s">
        <v>15</v>
      </c>
      <c r="B6" s="27" t="s">
        <v>16</v>
      </c>
      <c r="C6" s="28"/>
      <c r="D6" s="1">
        <v>2650</v>
      </c>
      <c r="E6" s="36">
        <f t="shared" ref="E6:E49" si="0">E5+C6-D6</f>
        <v>1916620.870000001</v>
      </c>
      <c r="F6" s="37"/>
    </row>
    <row r="7" spans="1:6" s="38" customFormat="1" ht="13.5">
      <c r="A7" s="26" t="s">
        <v>17</v>
      </c>
      <c r="B7" s="27" t="s">
        <v>14</v>
      </c>
      <c r="C7" s="28">
        <v>47660</v>
      </c>
      <c r="D7" s="1"/>
      <c r="E7" s="36">
        <f t="shared" si="0"/>
        <v>1964280.870000001</v>
      </c>
      <c r="F7" s="37" t="s">
        <v>27</v>
      </c>
    </row>
    <row r="8" spans="1:6" s="38" customFormat="1" ht="13.5">
      <c r="A8" s="26" t="s">
        <v>17</v>
      </c>
      <c r="B8" s="27" t="s">
        <v>18</v>
      </c>
      <c r="C8" s="28">
        <v>100000</v>
      </c>
      <c r="D8" s="1"/>
      <c r="E8" s="36">
        <f t="shared" si="0"/>
        <v>2064280.870000001</v>
      </c>
      <c r="F8" s="37"/>
    </row>
    <row r="9" spans="1:6" s="38" customFormat="1" ht="13.5">
      <c r="A9" s="26" t="s">
        <v>19</v>
      </c>
      <c r="B9" s="27" t="s">
        <v>20</v>
      </c>
      <c r="C9" s="28"/>
      <c r="D9" s="1">
        <v>26413.97</v>
      </c>
      <c r="E9" s="36">
        <f t="shared" si="0"/>
        <v>2037866.9000000011</v>
      </c>
      <c r="F9" s="37"/>
    </row>
    <row r="10" spans="1:6" s="38" customFormat="1" ht="13.5">
      <c r="A10" s="26" t="s">
        <v>21</v>
      </c>
      <c r="B10" s="27" t="s">
        <v>22</v>
      </c>
      <c r="C10" s="28">
        <v>13860</v>
      </c>
      <c r="D10" s="1"/>
      <c r="E10" s="36">
        <f t="shared" si="0"/>
        <v>2051726.9000000011</v>
      </c>
      <c r="F10" s="37" t="s">
        <v>10</v>
      </c>
    </row>
    <row r="11" spans="1:6" s="38" customFormat="1" ht="13.5">
      <c r="A11" s="32" t="s">
        <v>25</v>
      </c>
      <c r="B11" s="33" t="s">
        <v>14</v>
      </c>
      <c r="C11" s="34">
        <v>601384.30000000005</v>
      </c>
      <c r="D11" s="35"/>
      <c r="E11" s="36">
        <f t="shared" si="0"/>
        <v>2653111.2000000011</v>
      </c>
      <c r="F11" s="37" t="s">
        <v>28</v>
      </c>
    </row>
    <row r="12" spans="1:6" s="66" customFormat="1" ht="24">
      <c r="A12" s="60" t="s">
        <v>30</v>
      </c>
      <c r="B12" s="61" t="s">
        <v>52</v>
      </c>
      <c r="C12" s="62">
        <v>-69390</v>
      </c>
      <c r="D12" s="63"/>
      <c r="E12" s="64">
        <f t="shared" si="0"/>
        <v>2583721.2000000011</v>
      </c>
      <c r="F12" s="65"/>
    </row>
    <row r="13" spans="1:6" s="38" customFormat="1" ht="13.5">
      <c r="A13" s="32" t="s">
        <v>31</v>
      </c>
      <c r="B13" s="33" t="s">
        <v>32</v>
      </c>
      <c r="C13" s="55">
        <v>8160</v>
      </c>
      <c r="D13" s="35"/>
      <c r="E13" s="36">
        <f t="shared" si="0"/>
        <v>2591881.2000000011</v>
      </c>
      <c r="F13" s="37"/>
    </row>
    <row r="14" spans="1:6" s="38" customFormat="1" ht="13.5">
      <c r="A14" s="32" t="s">
        <v>31</v>
      </c>
      <c r="B14" s="33" t="s">
        <v>14</v>
      </c>
      <c r="C14" s="55">
        <v>45744</v>
      </c>
      <c r="D14" s="35"/>
      <c r="E14" s="36">
        <f t="shared" si="0"/>
        <v>2637625.2000000011</v>
      </c>
      <c r="F14" s="37" t="s">
        <v>37</v>
      </c>
    </row>
    <row r="15" spans="1:6" s="38" customFormat="1" ht="13.5">
      <c r="A15" s="32" t="s">
        <v>33</v>
      </c>
      <c r="B15" s="33" t="s">
        <v>34</v>
      </c>
      <c r="C15" s="55">
        <v>15415</v>
      </c>
      <c r="D15" s="35"/>
      <c r="E15" s="36">
        <f t="shared" si="0"/>
        <v>2653040.2000000011</v>
      </c>
      <c r="F15" s="37" t="s">
        <v>35</v>
      </c>
    </row>
    <row r="16" spans="1:6">
      <c r="A16" s="26" t="s">
        <v>44</v>
      </c>
      <c r="B16" s="27" t="s">
        <v>45</v>
      </c>
      <c r="C16" s="56">
        <v>15233.71</v>
      </c>
      <c r="D16" s="1"/>
      <c r="E16" s="36">
        <f t="shared" si="0"/>
        <v>2668273.9100000011</v>
      </c>
      <c r="F16" s="37" t="s">
        <v>35</v>
      </c>
    </row>
    <row r="17" spans="1:6">
      <c r="A17" s="26" t="s">
        <v>44</v>
      </c>
      <c r="B17" s="27" t="s">
        <v>46</v>
      </c>
      <c r="C17" s="56"/>
      <c r="D17" s="1">
        <v>675000</v>
      </c>
      <c r="E17" s="36">
        <f t="shared" si="0"/>
        <v>1993273.9100000011</v>
      </c>
      <c r="F17" s="52" t="s">
        <v>56</v>
      </c>
    </row>
    <row r="18" spans="1:6">
      <c r="A18" s="26" t="s">
        <v>44</v>
      </c>
      <c r="B18" s="27" t="s">
        <v>49</v>
      </c>
      <c r="C18" s="56"/>
      <c r="D18" s="1">
        <v>3000</v>
      </c>
      <c r="E18" s="36">
        <f t="shared" si="0"/>
        <v>1990273.9100000011</v>
      </c>
      <c r="F18" s="52"/>
    </row>
    <row r="19" spans="1:6">
      <c r="A19" s="26" t="s">
        <v>44</v>
      </c>
      <c r="B19" s="27" t="s">
        <v>47</v>
      </c>
      <c r="C19" s="56"/>
      <c r="D19" s="1">
        <v>11566.52</v>
      </c>
      <c r="E19" s="36">
        <f t="shared" si="0"/>
        <v>1978707.3900000011</v>
      </c>
      <c r="F19" s="52"/>
    </row>
    <row r="20" spans="1:6">
      <c r="A20" s="44" t="s">
        <v>44</v>
      </c>
      <c r="B20" s="45" t="s">
        <v>48</v>
      </c>
      <c r="C20" s="57"/>
      <c r="D20" s="46">
        <v>67000</v>
      </c>
      <c r="E20" s="36">
        <f t="shared" si="0"/>
        <v>1911707.3900000011</v>
      </c>
      <c r="F20" s="52"/>
    </row>
    <row r="21" spans="1:6">
      <c r="A21" s="54">
        <v>2019.07</v>
      </c>
      <c r="B21" s="51" t="s">
        <v>50</v>
      </c>
      <c r="C21" s="58"/>
      <c r="D21" s="53">
        <v>3307</v>
      </c>
      <c r="E21" s="36">
        <f t="shared" si="0"/>
        <v>1908400.3900000011</v>
      </c>
      <c r="F21" s="52" t="s">
        <v>51</v>
      </c>
    </row>
    <row r="22" spans="1:6">
      <c r="A22" s="54">
        <v>2019.07</v>
      </c>
      <c r="B22" s="51" t="s">
        <v>53</v>
      </c>
      <c r="C22" s="58">
        <v>62372.26</v>
      </c>
      <c r="D22" s="53"/>
      <c r="E22" s="36">
        <f t="shared" si="0"/>
        <v>1970772.6500000011</v>
      </c>
      <c r="F22" s="52" t="s">
        <v>57</v>
      </c>
    </row>
    <row r="23" spans="1:6">
      <c r="A23" s="54">
        <v>2019.07</v>
      </c>
      <c r="B23" s="51" t="s">
        <v>54</v>
      </c>
      <c r="C23" s="58">
        <v>69028.2</v>
      </c>
      <c r="D23" s="53"/>
      <c r="E23" s="36">
        <f t="shared" si="0"/>
        <v>2039800.850000001</v>
      </c>
      <c r="F23" s="52"/>
    </row>
    <row r="24" spans="1:6">
      <c r="A24" s="54">
        <v>2019.08</v>
      </c>
      <c r="B24" s="51" t="s">
        <v>55</v>
      </c>
      <c r="C24" s="58">
        <v>1395</v>
      </c>
      <c r="D24" s="53"/>
      <c r="E24" s="36">
        <f t="shared" si="0"/>
        <v>2041195.850000001</v>
      </c>
      <c r="F24" s="52" t="s">
        <v>58</v>
      </c>
    </row>
    <row r="25" spans="1:6">
      <c r="A25" s="54">
        <v>2019.08</v>
      </c>
      <c r="B25" s="51" t="s">
        <v>60</v>
      </c>
      <c r="C25" s="58">
        <v>4308.41</v>
      </c>
      <c r="D25" s="53"/>
      <c r="E25" s="36">
        <f t="shared" si="0"/>
        <v>2045504.2600000009</v>
      </c>
      <c r="F25" s="52"/>
    </row>
    <row r="26" spans="1:6">
      <c r="A26" s="54">
        <v>2019.09</v>
      </c>
      <c r="B26" s="51" t="s">
        <v>61</v>
      </c>
      <c r="C26" s="58">
        <v>5150.8</v>
      </c>
      <c r="D26" s="53"/>
      <c r="E26" s="36">
        <f t="shared" si="0"/>
        <v>2050655.060000001</v>
      </c>
      <c r="F26" s="52" t="s">
        <v>83</v>
      </c>
    </row>
    <row r="27" spans="1:6">
      <c r="A27" s="54">
        <v>2019.09</v>
      </c>
      <c r="B27" s="51" t="s">
        <v>60</v>
      </c>
      <c r="C27" s="58">
        <v>231117.96</v>
      </c>
      <c r="D27" s="53"/>
      <c r="E27" s="36">
        <f t="shared" si="0"/>
        <v>2281773.0200000009</v>
      </c>
      <c r="F27" s="52"/>
    </row>
    <row r="28" spans="1:6">
      <c r="A28" s="54" t="s">
        <v>59</v>
      </c>
      <c r="B28" s="51" t="s">
        <v>61</v>
      </c>
      <c r="C28" s="58">
        <v>2358</v>
      </c>
      <c r="D28" s="53"/>
      <c r="E28" s="36">
        <f t="shared" si="0"/>
        <v>2284131.0200000009</v>
      </c>
      <c r="F28" s="52" t="s">
        <v>84</v>
      </c>
    </row>
    <row r="29" spans="1:6">
      <c r="A29" s="54" t="s">
        <v>59</v>
      </c>
      <c r="B29" s="51" t="s">
        <v>60</v>
      </c>
      <c r="C29" s="58">
        <v>23.19</v>
      </c>
      <c r="D29" s="53"/>
      <c r="E29" s="36">
        <f t="shared" si="0"/>
        <v>2284154.2100000009</v>
      </c>
      <c r="F29" s="52"/>
    </row>
    <row r="30" spans="1:6">
      <c r="A30" s="54" t="s">
        <v>59</v>
      </c>
      <c r="B30" s="51" t="s">
        <v>75</v>
      </c>
      <c r="C30" s="58"/>
      <c r="D30" s="53">
        <v>150000</v>
      </c>
      <c r="E30" s="36">
        <f t="shared" si="0"/>
        <v>2134154.2100000009</v>
      </c>
      <c r="F30" s="52" t="s">
        <v>81</v>
      </c>
    </row>
    <row r="31" spans="1:6">
      <c r="A31" s="54" t="s">
        <v>59</v>
      </c>
      <c r="B31" s="51" t="s">
        <v>76</v>
      </c>
      <c r="C31" s="58"/>
      <c r="D31" s="53">
        <v>242000</v>
      </c>
      <c r="E31" s="36">
        <f t="shared" si="0"/>
        <v>1892154.2100000009</v>
      </c>
      <c r="F31" s="52" t="s">
        <v>79</v>
      </c>
    </row>
    <row r="32" spans="1:6">
      <c r="A32" s="54">
        <v>2019.11</v>
      </c>
      <c r="B32" s="51" t="s">
        <v>61</v>
      </c>
      <c r="C32" s="58">
        <v>6774</v>
      </c>
      <c r="D32" s="53"/>
      <c r="E32" s="36">
        <f t="shared" si="0"/>
        <v>1898928.2100000009</v>
      </c>
      <c r="F32" s="52" t="s">
        <v>85</v>
      </c>
    </row>
    <row r="33" spans="1:6">
      <c r="A33" s="54">
        <v>2019.11</v>
      </c>
      <c r="B33" s="51" t="s">
        <v>60</v>
      </c>
      <c r="C33" s="58">
        <v>10236.42</v>
      </c>
      <c r="D33" s="53"/>
      <c r="E33" s="36">
        <f t="shared" si="0"/>
        <v>1909164.6300000008</v>
      </c>
      <c r="F33" s="52"/>
    </row>
    <row r="34" spans="1:6">
      <c r="A34" s="54">
        <v>2019.11</v>
      </c>
      <c r="B34" s="51" t="s">
        <v>62</v>
      </c>
      <c r="C34" s="58">
        <v>45542.75</v>
      </c>
      <c r="D34" s="53"/>
      <c r="E34" s="36">
        <f t="shared" si="0"/>
        <v>1954707.3800000008</v>
      </c>
      <c r="F34" s="52" t="s">
        <v>78</v>
      </c>
    </row>
    <row r="35" spans="1:6">
      <c r="A35" s="54">
        <v>2019.11</v>
      </c>
      <c r="B35" s="51" t="s">
        <v>63</v>
      </c>
      <c r="C35" s="58">
        <v>265996.55</v>
      </c>
      <c r="D35" s="53"/>
      <c r="E35" s="36">
        <f t="shared" si="0"/>
        <v>2220703.9300000006</v>
      </c>
      <c r="F35" s="52" t="s">
        <v>77</v>
      </c>
    </row>
    <row r="36" spans="1:6">
      <c r="A36" s="54">
        <v>2019.11</v>
      </c>
      <c r="B36" s="51" t="s">
        <v>65</v>
      </c>
      <c r="C36" s="52"/>
      <c r="D36" s="53">
        <v>115500</v>
      </c>
      <c r="E36" s="36">
        <f t="shared" si="0"/>
        <v>2105203.9300000006</v>
      </c>
      <c r="F36" s="52" t="s">
        <v>77</v>
      </c>
    </row>
    <row r="37" spans="1:6">
      <c r="A37" s="54">
        <v>2019.11</v>
      </c>
      <c r="B37" s="51" t="s">
        <v>66</v>
      </c>
      <c r="C37" s="52"/>
      <c r="D37" s="53">
        <v>13862.5</v>
      </c>
      <c r="E37" s="36">
        <f t="shared" si="0"/>
        <v>2091341.4300000006</v>
      </c>
      <c r="F37" s="52" t="s">
        <v>80</v>
      </c>
    </row>
    <row r="38" spans="1:6">
      <c r="A38" s="54">
        <v>2019.11</v>
      </c>
      <c r="B38" s="51" t="s">
        <v>67</v>
      </c>
      <c r="C38" s="52"/>
      <c r="D38" s="53">
        <v>60033.7</v>
      </c>
      <c r="E38" s="36">
        <f t="shared" si="0"/>
        <v>2031307.7300000007</v>
      </c>
      <c r="F38" s="52"/>
    </row>
    <row r="39" spans="1:6">
      <c r="A39" s="54">
        <v>2019.11</v>
      </c>
      <c r="B39" s="51" t="s">
        <v>68</v>
      </c>
      <c r="C39" s="52"/>
      <c r="D39" s="53">
        <v>7010</v>
      </c>
      <c r="E39" s="36">
        <f t="shared" si="0"/>
        <v>2024297.7300000007</v>
      </c>
      <c r="F39" s="52" t="s">
        <v>77</v>
      </c>
    </row>
    <row r="40" spans="1:6">
      <c r="A40" s="54">
        <v>2019.11</v>
      </c>
      <c r="B40" s="51" t="s">
        <v>69</v>
      </c>
      <c r="C40" s="52"/>
      <c r="D40" s="53">
        <v>3600</v>
      </c>
      <c r="E40" s="36">
        <f t="shared" si="0"/>
        <v>2020697.7300000007</v>
      </c>
      <c r="F40" s="52" t="s">
        <v>89</v>
      </c>
    </row>
    <row r="41" spans="1:6">
      <c r="A41" s="54">
        <v>2019.11</v>
      </c>
      <c r="B41" s="51" t="s">
        <v>70</v>
      </c>
      <c r="C41" s="52"/>
      <c r="D41" s="53">
        <v>41647.800000000003</v>
      </c>
      <c r="E41" s="36">
        <f t="shared" si="0"/>
        <v>1979049.9300000006</v>
      </c>
      <c r="F41" s="52"/>
    </row>
    <row r="42" spans="1:6">
      <c r="A42" s="54">
        <v>2019.11</v>
      </c>
      <c r="B42" s="51" t="s">
        <v>71</v>
      </c>
      <c r="C42" s="52"/>
      <c r="D42" s="53">
        <v>150000</v>
      </c>
      <c r="E42" s="36">
        <f t="shared" si="0"/>
        <v>1829049.9300000006</v>
      </c>
      <c r="F42" s="52" t="s">
        <v>87</v>
      </c>
    </row>
    <row r="43" spans="1:6">
      <c r="A43" s="54">
        <v>2019.11</v>
      </c>
      <c r="B43" s="51" t="s">
        <v>72</v>
      </c>
      <c r="C43" s="52"/>
      <c r="D43" s="53">
        <v>15000</v>
      </c>
      <c r="E43" s="36">
        <f t="shared" si="0"/>
        <v>1814049.9300000006</v>
      </c>
      <c r="F43" s="52" t="s">
        <v>81</v>
      </c>
    </row>
    <row r="44" spans="1:6">
      <c r="A44" s="54">
        <v>2019.12</v>
      </c>
      <c r="B44" s="51" t="s">
        <v>61</v>
      </c>
      <c r="C44" s="58">
        <v>2368</v>
      </c>
      <c r="D44" s="53"/>
      <c r="E44" s="36">
        <f t="shared" si="0"/>
        <v>1816417.9300000006</v>
      </c>
      <c r="F44" s="52" t="s">
        <v>86</v>
      </c>
    </row>
    <row r="45" spans="1:6">
      <c r="A45" s="54">
        <v>2019.12</v>
      </c>
      <c r="B45" s="51" t="s">
        <v>60</v>
      </c>
      <c r="C45" s="58">
        <v>866.6</v>
      </c>
      <c r="D45" s="53"/>
      <c r="E45" s="36">
        <f t="shared" si="0"/>
        <v>1817284.5300000007</v>
      </c>
      <c r="F45" s="52"/>
    </row>
    <row r="46" spans="1:6">
      <c r="A46" s="54">
        <v>2019.12</v>
      </c>
      <c r="B46" s="51" t="s">
        <v>64</v>
      </c>
      <c r="C46" s="58">
        <v>375000</v>
      </c>
      <c r="D46" s="53"/>
      <c r="E46" s="36">
        <f t="shared" si="0"/>
        <v>2192284.5300000007</v>
      </c>
      <c r="F46" s="52"/>
    </row>
    <row r="47" spans="1:6">
      <c r="A47" s="54">
        <v>2019.12</v>
      </c>
      <c r="B47" s="51" t="s">
        <v>73</v>
      </c>
      <c r="C47" s="52"/>
      <c r="D47" s="53">
        <v>4000</v>
      </c>
      <c r="E47" s="36">
        <f t="shared" si="0"/>
        <v>2188284.5300000007</v>
      </c>
      <c r="F47" s="52"/>
    </row>
    <row r="48" spans="1:6">
      <c r="A48" s="54">
        <v>2019.12</v>
      </c>
      <c r="B48" s="51" t="s">
        <v>96</v>
      </c>
      <c r="C48" s="52"/>
      <c r="D48" s="53">
        <v>3000</v>
      </c>
      <c r="E48" s="36">
        <f t="shared" si="0"/>
        <v>2185284.5300000007</v>
      </c>
      <c r="F48" s="52"/>
    </row>
    <row r="49" spans="1:6">
      <c r="A49" s="54">
        <v>2019.12</v>
      </c>
      <c r="B49" s="51" t="s">
        <v>74</v>
      </c>
      <c r="C49" s="52"/>
      <c r="D49" s="53">
        <v>32000</v>
      </c>
      <c r="E49" s="36">
        <f t="shared" si="0"/>
        <v>2153284.5300000007</v>
      </c>
      <c r="F49" s="52" t="s">
        <v>82</v>
      </c>
    </row>
    <row r="50" spans="1:6" s="20" customFormat="1">
      <c r="A50" s="2"/>
      <c r="B50" s="3" t="s">
        <v>7</v>
      </c>
      <c r="C50" s="59">
        <f>SUM(C5:C49)</f>
        <v>1864840.1500000001</v>
      </c>
      <c r="D50" s="59">
        <f>SUM(D5:D49)</f>
        <v>1626591.49</v>
      </c>
      <c r="E50" s="5">
        <f>E4+C50-D50</f>
        <v>2153284.5300000012</v>
      </c>
      <c r="F50" s="6"/>
    </row>
    <row r="51" spans="1:6" ht="21" customHeight="1">
      <c r="A51" s="47"/>
      <c r="B51" s="47" t="s">
        <v>43</v>
      </c>
      <c r="C51" s="48">
        <f>C4+C50</f>
        <v>22249975.629999999</v>
      </c>
      <c r="D51" s="48">
        <f>D4+D50</f>
        <v>20096691.099999998</v>
      </c>
      <c r="E51" s="49">
        <f>C51-D51</f>
        <v>2153284.5300000012</v>
      </c>
      <c r="F51" s="50"/>
    </row>
  </sheetData>
  <mergeCells count="2">
    <mergeCell ref="A1:F1"/>
    <mergeCell ref="D2:F2"/>
  </mergeCells>
  <phoneticPr fontId="3" type="noConversion"/>
  <pageMargins left="0.7" right="0.7" top="0.75" bottom="0.75" header="0.3" footer="0.3"/>
  <pageSetup paperSize="9" scale="8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B25" sqref="B25"/>
    </sheetView>
  </sheetViews>
  <sheetFormatPr defaultRowHeight="13.5"/>
  <cols>
    <col min="1" max="1" width="13.375" style="31" customWidth="1"/>
    <col min="2" max="2" width="33.5" customWidth="1"/>
    <col min="3" max="3" width="18.625" customWidth="1"/>
    <col min="4" max="4" width="20.375" customWidth="1"/>
    <col min="5" max="5" width="20" customWidth="1"/>
    <col min="6" max="6" width="21.875" customWidth="1"/>
  </cols>
  <sheetData>
    <row r="1" spans="1:6" ht="54" customHeight="1">
      <c r="A1" s="71" t="s">
        <v>97</v>
      </c>
      <c r="B1" s="72"/>
      <c r="C1" s="72"/>
      <c r="D1" s="72"/>
      <c r="E1" s="72"/>
      <c r="F1" s="73"/>
    </row>
    <row r="2" spans="1:6">
      <c r="A2" s="29"/>
      <c r="B2" s="17"/>
      <c r="C2" s="7"/>
      <c r="D2" s="70" t="s">
        <v>0</v>
      </c>
      <c r="E2" s="70"/>
      <c r="F2" s="70"/>
    </row>
    <row r="3" spans="1:6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9" t="s">
        <v>8</v>
      </c>
    </row>
    <row r="4" spans="1:6" s="38" customFormat="1">
      <c r="A4" s="32" t="s">
        <v>23</v>
      </c>
      <c r="B4" s="39" t="s">
        <v>9</v>
      </c>
      <c r="C4" s="41"/>
      <c r="D4" s="24"/>
      <c r="E4" s="41">
        <v>165818.35</v>
      </c>
      <c r="F4" s="40"/>
    </row>
    <row r="5" spans="1:6" s="38" customFormat="1">
      <c r="A5" s="26" t="s">
        <v>13</v>
      </c>
      <c r="B5" s="27" t="s">
        <v>14</v>
      </c>
      <c r="C5" s="34">
        <v>1328</v>
      </c>
      <c r="D5" s="35"/>
      <c r="E5" s="36">
        <f>E4+C5-D5</f>
        <v>167146.35</v>
      </c>
      <c r="F5" s="37"/>
    </row>
    <row r="6" spans="1:6" s="38" customFormat="1">
      <c r="A6" s="26" t="s">
        <v>29</v>
      </c>
      <c r="B6" s="27" t="s">
        <v>14</v>
      </c>
      <c r="C6" s="34">
        <v>45650</v>
      </c>
      <c r="D6" s="35"/>
      <c r="E6" s="36">
        <f t="shared" ref="E6:E13" si="0">E5+C6-D6</f>
        <v>212796.35</v>
      </c>
      <c r="F6" s="37"/>
    </row>
    <row r="7" spans="1:6" s="38" customFormat="1">
      <c r="A7" s="26" t="s">
        <v>24</v>
      </c>
      <c r="B7" s="27" t="s">
        <v>14</v>
      </c>
      <c r="C7" s="34">
        <v>563839.30000000005</v>
      </c>
      <c r="D7" s="35"/>
      <c r="E7" s="36">
        <f t="shared" si="0"/>
        <v>776635.65</v>
      </c>
      <c r="F7" s="37"/>
    </row>
    <row r="8" spans="1:6" s="38" customFormat="1">
      <c r="A8" s="26" t="s">
        <v>21</v>
      </c>
      <c r="B8" s="27" t="s">
        <v>22</v>
      </c>
      <c r="C8" s="28">
        <v>13860</v>
      </c>
      <c r="D8" s="1"/>
      <c r="E8" s="36">
        <f t="shared" si="0"/>
        <v>790495.65</v>
      </c>
      <c r="F8" s="37"/>
    </row>
    <row r="9" spans="1:6" s="38" customFormat="1">
      <c r="A9" s="26" t="s">
        <v>36</v>
      </c>
      <c r="B9" s="27" t="s">
        <v>14</v>
      </c>
      <c r="C9" s="28">
        <v>3826.2</v>
      </c>
      <c r="D9" s="1"/>
      <c r="E9" s="36">
        <f t="shared" si="0"/>
        <v>794321.85</v>
      </c>
      <c r="F9" s="37"/>
    </row>
    <row r="10" spans="1:6">
      <c r="A10" s="26" t="s">
        <v>44</v>
      </c>
      <c r="B10" s="27" t="s">
        <v>46</v>
      </c>
      <c r="C10" s="56"/>
      <c r="D10" s="1">
        <v>262500</v>
      </c>
      <c r="E10" s="36">
        <f t="shared" si="0"/>
        <v>531821.85</v>
      </c>
      <c r="F10" s="37"/>
    </row>
    <row r="11" spans="1:6" s="15" customFormat="1" ht="12">
      <c r="A11" s="54" t="s">
        <v>59</v>
      </c>
      <c r="B11" s="51" t="s">
        <v>75</v>
      </c>
      <c r="C11" s="58"/>
      <c r="D11" s="53">
        <v>150000</v>
      </c>
      <c r="E11" s="36">
        <f t="shared" si="0"/>
        <v>381821.85</v>
      </c>
      <c r="F11" s="37"/>
    </row>
    <row r="12" spans="1:6" s="15" customFormat="1" ht="12">
      <c r="A12" s="54">
        <v>2019.11</v>
      </c>
      <c r="B12" s="51" t="s">
        <v>71</v>
      </c>
      <c r="C12" s="52"/>
      <c r="D12" s="53">
        <v>150000</v>
      </c>
      <c r="E12" s="36">
        <f t="shared" si="0"/>
        <v>231821.84999999998</v>
      </c>
      <c r="F12" s="37"/>
    </row>
    <row r="13" spans="1:6" s="15" customFormat="1" ht="12">
      <c r="A13" s="54">
        <v>2019.11</v>
      </c>
      <c r="B13" s="51" t="s">
        <v>72</v>
      </c>
      <c r="C13" s="52"/>
      <c r="D13" s="53">
        <v>15000</v>
      </c>
      <c r="E13" s="36">
        <f t="shared" si="0"/>
        <v>216821.84999999998</v>
      </c>
      <c r="F13" s="37"/>
    </row>
    <row r="14" spans="1:6" s="20" customFormat="1" ht="22.5" customHeight="1">
      <c r="A14" s="30"/>
      <c r="B14" s="3" t="s">
        <v>7</v>
      </c>
      <c r="C14" s="4">
        <f>SUM(C5:C13)</f>
        <v>628503.5</v>
      </c>
      <c r="D14" s="4">
        <f>SUM(D5:D13)</f>
        <v>577500</v>
      </c>
      <c r="E14" s="5">
        <f>E4+C14-D14</f>
        <v>216821.84999999998</v>
      </c>
      <c r="F14" s="6"/>
    </row>
  </sheetData>
  <mergeCells count="2">
    <mergeCell ref="A1:F1"/>
    <mergeCell ref="D2:F2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orkbookViewId="0">
      <selection activeCell="B22" sqref="B22"/>
    </sheetView>
  </sheetViews>
  <sheetFormatPr defaultRowHeight="13.5"/>
  <cols>
    <col min="1" max="1" width="13.375" style="31" customWidth="1"/>
    <col min="2" max="2" width="56" customWidth="1"/>
    <col min="3" max="3" width="18.625" customWidth="1"/>
    <col min="4" max="4" width="20.375" customWidth="1"/>
    <col min="5" max="5" width="20" customWidth="1"/>
    <col min="6" max="6" width="29.75" customWidth="1"/>
  </cols>
  <sheetData>
    <row r="1" spans="1:6" ht="20.25">
      <c r="A1" s="71" t="s">
        <v>98</v>
      </c>
      <c r="B1" s="72"/>
      <c r="C1" s="72"/>
      <c r="D1" s="72"/>
      <c r="E1" s="72"/>
      <c r="F1" s="73"/>
    </row>
    <row r="2" spans="1:6">
      <c r="A2" s="29"/>
      <c r="B2" s="17"/>
      <c r="C2" s="7"/>
      <c r="D2" s="70" t="s">
        <v>38</v>
      </c>
      <c r="E2" s="70"/>
      <c r="F2" s="70"/>
    </row>
    <row r="3" spans="1:6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9" t="s">
        <v>39</v>
      </c>
    </row>
    <row r="4" spans="1:6" s="43" customFormat="1">
      <c r="A4" s="16">
        <v>2019.01</v>
      </c>
      <c r="B4" s="39" t="s">
        <v>40</v>
      </c>
      <c r="C4" s="7"/>
      <c r="D4" s="42"/>
      <c r="E4" s="7">
        <v>703983</v>
      </c>
      <c r="F4" s="39"/>
    </row>
    <row r="5" spans="1:6" s="38" customFormat="1">
      <c r="A5" s="54">
        <v>2019.07</v>
      </c>
      <c r="B5" s="51" t="s">
        <v>50</v>
      </c>
      <c r="C5" s="58"/>
      <c r="D5" s="53">
        <v>3307</v>
      </c>
      <c r="E5" s="36">
        <f>E4+C5-D5</f>
        <v>700676</v>
      </c>
      <c r="F5" s="39"/>
    </row>
    <row r="6" spans="1:6" s="15" customFormat="1" ht="12">
      <c r="A6" s="54">
        <v>2019.11</v>
      </c>
      <c r="B6" s="51" t="s">
        <v>63</v>
      </c>
      <c r="C6" s="58">
        <v>265996.55</v>
      </c>
      <c r="D6" s="53"/>
      <c r="E6" s="36">
        <f t="shared" ref="E6:E9" si="0">E5+C6-D6</f>
        <v>966672.55</v>
      </c>
      <c r="F6" s="39"/>
    </row>
    <row r="7" spans="1:6" s="15" customFormat="1" ht="12">
      <c r="A7" s="54">
        <v>2019.11</v>
      </c>
      <c r="B7" s="51" t="s">
        <v>88</v>
      </c>
      <c r="C7" s="58">
        <v>585.74</v>
      </c>
      <c r="D7" s="53"/>
      <c r="E7" s="36">
        <f t="shared" si="0"/>
        <v>967258.29</v>
      </c>
      <c r="F7" s="39"/>
    </row>
    <row r="8" spans="1:6" s="15" customFormat="1" ht="12">
      <c r="A8" s="54">
        <v>2019.11</v>
      </c>
      <c r="B8" s="51" t="s">
        <v>65</v>
      </c>
      <c r="C8" s="52"/>
      <c r="D8" s="53">
        <v>115500</v>
      </c>
      <c r="E8" s="36">
        <f t="shared" si="0"/>
        <v>851758.29</v>
      </c>
      <c r="F8" s="39"/>
    </row>
    <row r="9" spans="1:6" s="15" customFormat="1" ht="12">
      <c r="A9" s="54">
        <v>2019.11</v>
      </c>
      <c r="B9" s="51" t="s">
        <v>68</v>
      </c>
      <c r="C9" s="52"/>
      <c r="D9" s="53">
        <v>7010</v>
      </c>
      <c r="E9" s="36">
        <f t="shared" si="0"/>
        <v>844748.29</v>
      </c>
      <c r="F9" s="39"/>
    </row>
    <row r="10" spans="1:6" s="20" customFormat="1" ht="12">
      <c r="A10" s="30"/>
      <c r="B10" s="3" t="s">
        <v>41</v>
      </c>
      <c r="C10" s="4">
        <f>SUM(C5:C9)</f>
        <v>266582.28999999998</v>
      </c>
      <c r="D10" s="4">
        <f>SUM(D5:D9)</f>
        <v>125817</v>
      </c>
      <c r="E10" s="5">
        <f>E4+C10-D10</f>
        <v>844748.29</v>
      </c>
      <c r="F10" s="6"/>
    </row>
  </sheetData>
  <mergeCells count="2">
    <mergeCell ref="A1:F1"/>
    <mergeCell ref="D2:F2"/>
  </mergeCells>
  <phoneticPr fontId="3" type="noConversion"/>
  <pageMargins left="0.7" right="0.7" top="0.75" bottom="0.75" header="0.3" footer="0.3"/>
  <pageSetup paperSize="9" scale="8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workbookViewId="0">
      <selection activeCell="B16" sqref="B16"/>
    </sheetView>
  </sheetViews>
  <sheetFormatPr defaultRowHeight="13.5"/>
  <cols>
    <col min="1" max="1" width="13.375" style="31" customWidth="1"/>
    <col min="2" max="2" width="56" customWidth="1"/>
    <col min="3" max="3" width="18.625" customWidth="1"/>
    <col min="4" max="4" width="20.375" customWidth="1"/>
    <col min="5" max="5" width="20" customWidth="1"/>
    <col min="6" max="6" width="29.75" customWidth="1"/>
  </cols>
  <sheetData>
    <row r="1" spans="1:6" ht="43.5" customHeight="1">
      <c r="A1" s="71" t="s">
        <v>99</v>
      </c>
      <c r="B1" s="72"/>
      <c r="C1" s="72"/>
      <c r="D1" s="72"/>
      <c r="E1" s="72"/>
      <c r="F1" s="73"/>
    </row>
    <row r="2" spans="1:6">
      <c r="A2" s="29"/>
      <c r="B2" s="17"/>
      <c r="C2" s="7"/>
      <c r="D2" s="70" t="s">
        <v>38</v>
      </c>
      <c r="E2" s="70"/>
      <c r="F2" s="70"/>
    </row>
    <row r="3" spans="1:6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9" t="s">
        <v>39</v>
      </c>
    </row>
    <row r="4" spans="1:6" s="43" customFormat="1">
      <c r="A4" s="16">
        <v>2019.01</v>
      </c>
      <c r="B4" s="33" t="s">
        <v>9</v>
      </c>
      <c r="C4" s="34"/>
      <c r="D4" s="42"/>
      <c r="E4" s="7">
        <v>52783.6</v>
      </c>
      <c r="F4" s="39"/>
    </row>
    <row r="5" spans="1:6" s="15" customFormat="1" ht="12">
      <c r="A5" s="54">
        <v>2019.07</v>
      </c>
      <c r="B5" s="51" t="s">
        <v>14</v>
      </c>
      <c r="C5" s="58">
        <v>21747.58</v>
      </c>
      <c r="D5" s="53"/>
      <c r="E5" s="36">
        <f>E4+C5-D5</f>
        <v>74531.179999999993</v>
      </c>
      <c r="F5" s="52" t="s">
        <v>90</v>
      </c>
    </row>
    <row r="6" spans="1:6" s="15" customFormat="1" ht="12">
      <c r="A6" s="54">
        <v>2019.08</v>
      </c>
      <c r="B6" s="51" t="s">
        <v>14</v>
      </c>
      <c r="C6" s="58">
        <v>595</v>
      </c>
      <c r="D6" s="53"/>
      <c r="E6" s="36">
        <f t="shared" ref="E6:E12" si="0">E5+C6-D6</f>
        <v>75126.179999999993</v>
      </c>
      <c r="F6" s="52" t="s">
        <v>91</v>
      </c>
    </row>
    <row r="7" spans="1:6" s="15" customFormat="1" ht="12">
      <c r="A7" s="54">
        <v>2019.09</v>
      </c>
      <c r="B7" s="51" t="s">
        <v>14</v>
      </c>
      <c r="C7" s="58">
        <v>3045</v>
      </c>
      <c r="D7" s="53"/>
      <c r="E7" s="36">
        <f t="shared" si="0"/>
        <v>78171.179999999993</v>
      </c>
      <c r="F7" s="52" t="s">
        <v>92</v>
      </c>
    </row>
    <row r="8" spans="1:6" s="15" customFormat="1" ht="12">
      <c r="A8" s="54" t="s">
        <v>59</v>
      </c>
      <c r="B8" s="51" t="s">
        <v>14</v>
      </c>
      <c r="C8" s="58">
        <v>1636</v>
      </c>
      <c r="D8" s="53"/>
      <c r="E8" s="36">
        <f t="shared" si="0"/>
        <v>79807.179999999993</v>
      </c>
      <c r="F8" s="52" t="s">
        <v>93</v>
      </c>
    </row>
    <row r="9" spans="1:6" s="15" customFormat="1" ht="12">
      <c r="A9" s="54">
        <v>2019.11</v>
      </c>
      <c r="B9" s="51" t="s">
        <v>14</v>
      </c>
      <c r="C9" s="58">
        <v>989</v>
      </c>
      <c r="D9" s="53"/>
      <c r="E9" s="36">
        <f t="shared" si="0"/>
        <v>80796.179999999993</v>
      </c>
      <c r="F9" s="52" t="s">
        <v>94</v>
      </c>
    </row>
    <row r="10" spans="1:6" s="15" customFormat="1" ht="12">
      <c r="A10" s="54">
        <v>2019.11</v>
      </c>
      <c r="B10" s="51" t="s">
        <v>69</v>
      </c>
      <c r="C10" s="52"/>
      <c r="D10" s="53">
        <v>3600</v>
      </c>
      <c r="E10" s="36">
        <f t="shared" si="0"/>
        <v>77196.179999999993</v>
      </c>
      <c r="F10" s="52" t="s">
        <v>89</v>
      </c>
    </row>
    <row r="11" spans="1:6" s="15" customFormat="1" ht="12">
      <c r="A11" s="54">
        <v>2019.12</v>
      </c>
      <c r="B11" s="51" t="s">
        <v>14</v>
      </c>
      <c r="C11" s="58">
        <v>36</v>
      </c>
      <c r="D11" s="53"/>
      <c r="E11" s="36">
        <f t="shared" si="0"/>
        <v>77232.179999999993</v>
      </c>
      <c r="F11" s="52" t="s">
        <v>95</v>
      </c>
    </row>
    <row r="12" spans="1:6" s="15" customFormat="1" ht="12">
      <c r="A12" s="54">
        <v>2019.12</v>
      </c>
      <c r="B12" s="51" t="s">
        <v>74</v>
      </c>
      <c r="C12" s="52"/>
      <c r="D12" s="53">
        <v>32000</v>
      </c>
      <c r="E12" s="36">
        <f t="shared" si="0"/>
        <v>45232.179999999993</v>
      </c>
      <c r="F12" s="52" t="s">
        <v>82</v>
      </c>
    </row>
    <row r="13" spans="1:6" s="20" customFormat="1" ht="12">
      <c r="A13" s="30"/>
      <c r="B13" s="3" t="s">
        <v>42</v>
      </c>
      <c r="C13" s="4">
        <f>SUM(C5:C12)</f>
        <v>28048.58</v>
      </c>
      <c r="D13" s="4">
        <f>SUM(D5:D12)</f>
        <v>35600</v>
      </c>
      <c r="E13" s="4">
        <f>E4+C13-D13</f>
        <v>45232.179999999993</v>
      </c>
      <c r="F13" s="6"/>
    </row>
  </sheetData>
  <mergeCells count="2">
    <mergeCell ref="A1:F1"/>
    <mergeCell ref="D2:F2"/>
  </mergeCells>
  <phoneticPr fontId="3" type="noConversion"/>
  <pageMargins left="0.7" right="0.7" top="0.75" bottom="0.75" header="0.3" footer="0.3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2019年对账单</vt:lpstr>
      <vt:lpstr>爱心妈妈慈善会</vt:lpstr>
      <vt:lpstr>崇世天星调良马术公益</vt:lpstr>
      <vt:lpstr>崇世彩虹行动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pm</cp:lastModifiedBy>
  <cp:lastPrinted>2019-09-11T01:59:13Z</cp:lastPrinted>
  <dcterms:created xsi:type="dcterms:W3CDTF">2016-07-06T08:17:47Z</dcterms:created>
  <dcterms:modified xsi:type="dcterms:W3CDTF">2020-02-10T04:41:37Z</dcterms:modified>
</cp:coreProperties>
</file>