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30" windowWidth="20730" windowHeight="9390" activeTab="3"/>
  </bookViews>
  <sheets>
    <sheet name="2020年对账单" sheetId="6" r:id="rId1"/>
    <sheet name="爱心妈妈慈善会" sheetId="7" r:id="rId2"/>
    <sheet name="崇世天星调良马术公益" sheetId="8" r:id="rId3"/>
    <sheet name="崇世彩虹行动" sheetId="9" r:id="rId4"/>
  </sheets>
  <calcPr calcId="144525"/>
</workbook>
</file>

<file path=xl/calcChain.xml><?xml version="1.0" encoding="utf-8"?>
<calcChain xmlns="http://schemas.openxmlformats.org/spreadsheetml/2006/main">
  <c r="D14" i="7" l="1"/>
  <c r="C14" i="7"/>
  <c r="E14" i="7" s="1"/>
  <c r="E5" i="7"/>
  <c r="E6" i="7" s="1"/>
  <c r="E7" i="7" s="1"/>
  <c r="E8" i="7" s="1"/>
  <c r="E9" i="7" s="1"/>
  <c r="E10" i="7" s="1"/>
  <c r="D10" i="9"/>
  <c r="C10" i="9"/>
  <c r="E10" i="9" s="1"/>
  <c r="E5" i="9"/>
  <c r="E6" i="9" s="1"/>
  <c r="E7" i="9" s="1"/>
  <c r="E8" i="9" s="1"/>
  <c r="E9" i="9" s="1"/>
  <c r="E6" i="8" l="1"/>
  <c r="E7" i="8"/>
  <c r="E8" i="8"/>
  <c r="E9" i="8" s="1"/>
  <c r="E10" i="8" s="1"/>
  <c r="E11" i="8" s="1"/>
  <c r="E12" i="8" s="1"/>
  <c r="C13" i="8"/>
  <c r="C50" i="6" l="1"/>
  <c r="D50" i="6" l="1"/>
  <c r="E5" i="8" l="1"/>
  <c r="D51" i="6" l="1"/>
  <c r="C51" i="6"/>
  <c r="D13" i="8"/>
  <c r="E4" i="6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13" i="8" l="1"/>
  <c r="E50" i="6"/>
  <c r="E51" i="6"/>
</calcChain>
</file>

<file path=xl/sharedStrings.xml><?xml version="1.0" encoding="utf-8"?>
<sst xmlns="http://schemas.openxmlformats.org/spreadsheetml/2006/main" count="198" uniqueCount="100">
  <si>
    <t xml:space="preserve">             货币单位：人民币（元）</t>
    <phoneticPr fontId="4" type="noConversion"/>
  </si>
  <si>
    <t>日期</t>
  </si>
  <si>
    <t>摘要</t>
  </si>
  <si>
    <t>借</t>
  </si>
  <si>
    <t>贷</t>
  </si>
  <si>
    <t>余额</t>
  </si>
  <si>
    <t>项目</t>
    <phoneticPr fontId="4" type="noConversion"/>
  </si>
  <si>
    <t>本年累计</t>
    <phoneticPr fontId="3" type="noConversion"/>
  </si>
  <si>
    <t>收易宝支付转爱心人士捐款</t>
    <phoneticPr fontId="3" type="noConversion"/>
  </si>
  <si>
    <t xml:space="preserve">             货币单位：人民币（元）</t>
    <phoneticPr fontId="4" type="noConversion"/>
  </si>
  <si>
    <t>备注</t>
    <phoneticPr fontId="3" type="noConversion"/>
  </si>
  <si>
    <t>上年结余</t>
    <phoneticPr fontId="3" type="noConversion"/>
  </si>
  <si>
    <t>本年累计</t>
    <phoneticPr fontId="3" type="noConversion"/>
  </si>
  <si>
    <t xml:space="preserve">
2020年崇世爱心基金对账单</t>
    <phoneticPr fontId="4" type="noConversion"/>
  </si>
  <si>
    <t>2010——2019年累计</t>
    <phoneticPr fontId="4" type="noConversion"/>
  </si>
  <si>
    <t>2010-2020年累计</t>
    <phoneticPr fontId="3" type="noConversion"/>
  </si>
  <si>
    <t>2020年崇世天星调良马术公益对账单</t>
    <phoneticPr fontId="4" type="noConversion"/>
  </si>
  <si>
    <t>2020.01</t>
    <phoneticPr fontId="3" type="noConversion"/>
  </si>
  <si>
    <t>收易宝支付转爱心人士捐款</t>
    <phoneticPr fontId="3" type="noConversion"/>
  </si>
  <si>
    <t>收财付通转爱心人士捐款</t>
    <phoneticPr fontId="3" type="noConversion"/>
  </si>
  <si>
    <t>2020.02</t>
    <phoneticPr fontId="3" type="noConversion"/>
  </si>
  <si>
    <t>2020.03</t>
    <phoneticPr fontId="3" type="noConversion"/>
  </si>
  <si>
    <t>收顾克阳200、何惠娟500、张明琴300捐款</t>
    <phoneticPr fontId="3" type="noConversion"/>
  </si>
  <si>
    <t>资助唐国禄治疗款</t>
    <phoneticPr fontId="3" type="noConversion"/>
  </si>
  <si>
    <t>2020.04</t>
    <phoneticPr fontId="3" type="noConversion"/>
  </si>
  <si>
    <t>2020.05</t>
    <phoneticPr fontId="3" type="noConversion"/>
  </si>
  <si>
    <t>收徐旭华捐秀松珍珠班款</t>
    <phoneticPr fontId="3" type="noConversion"/>
  </si>
  <si>
    <t>2020.06</t>
    <phoneticPr fontId="3" type="noConversion"/>
  </si>
  <si>
    <t>2020.07</t>
    <phoneticPr fontId="3" type="noConversion"/>
  </si>
  <si>
    <t>崇世776；彩虹励学15554</t>
    <phoneticPr fontId="3" type="noConversion"/>
  </si>
  <si>
    <t>崇世713</t>
    <phoneticPr fontId="3" type="noConversion"/>
  </si>
  <si>
    <t>崇世457.85</t>
    <phoneticPr fontId="3" type="noConversion"/>
  </si>
  <si>
    <t>崇世30600</t>
    <phoneticPr fontId="3" type="noConversion"/>
  </si>
  <si>
    <t>崇世50561；爱心妈妈500000</t>
    <phoneticPr fontId="3" type="noConversion"/>
  </si>
  <si>
    <t>彩虹励学405</t>
    <phoneticPr fontId="3" type="noConversion"/>
  </si>
  <si>
    <t>爱心妈妈</t>
    <phoneticPr fontId="3" type="noConversion"/>
  </si>
  <si>
    <t>资助曾同学、秦同学贫困款</t>
    <phoneticPr fontId="3" type="noConversion"/>
  </si>
  <si>
    <t>崇世1441，天星调良11774</t>
    <phoneticPr fontId="3" type="noConversion"/>
  </si>
  <si>
    <t>收易宝支付转捐款</t>
    <phoneticPr fontId="3" type="noConversion"/>
  </si>
  <si>
    <t>上年结转844748.29元+调整2019年腾讯配捐款7608.78元</t>
    <phoneticPr fontId="3" type="noConversion"/>
  </si>
  <si>
    <t>收深圳索信达数据技术有限公司捐款</t>
    <phoneticPr fontId="3" type="noConversion"/>
  </si>
  <si>
    <t>崇世6085，彩虹励学14466,天星调良3840</t>
    <phoneticPr fontId="3" type="noConversion"/>
  </si>
  <si>
    <t>付崇世基金资助甘肃靖远、青海互助2个珍珠班款</t>
    <phoneticPr fontId="3" type="noConversion"/>
  </si>
  <si>
    <t>2020.09</t>
  </si>
  <si>
    <t>收财付通转捐款</t>
  </si>
  <si>
    <t>收易宝支付转捐款</t>
  </si>
  <si>
    <t>2020.10</t>
  </si>
  <si>
    <t>收浙江中电杭立仪表有限公司捐款</t>
  </si>
  <si>
    <t>2020.11</t>
  </si>
  <si>
    <t>收WANG XIAOHONG捐款</t>
  </si>
  <si>
    <t>收腾讯公益慈善基金会99公益日配捐款——崇世励学</t>
  </si>
  <si>
    <t>收腾讯公益慈善基金会100公益日配捐款——马术</t>
  </si>
  <si>
    <t>付崇世基金珍珠班走访及甘肃、西宁见面会费用</t>
  </si>
  <si>
    <t>付款手续费</t>
  </si>
  <si>
    <t>资助北京大学医学部30名贫困剩款</t>
  </si>
  <si>
    <t>付爱心妈妈慈善会面谈活动费用</t>
  </si>
  <si>
    <t>资助2020年度“崇世励学金”项目资助款——134名贫困生</t>
  </si>
  <si>
    <t>2020.12</t>
  </si>
  <si>
    <t>收卢昌永代房娅捐款</t>
  </si>
  <si>
    <t>资助2020年度“崇世励学金”项目资助款——任文英</t>
  </si>
  <si>
    <t>资助2020年度“崇世励学金”项目资助款——王发珍</t>
  </si>
  <si>
    <t>报销青少年心灵成长计划2020年度项目执行款</t>
  </si>
  <si>
    <t>报销崇世基金崇世励学项目活动款</t>
  </si>
  <si>
    <t>报销崇世基金彩虹行动项目活动款</t>
  </si>
  <si>
    <t>报销崇世基金资助北京大学医学部纸路益行活动款</t>
  </si>
  <si>
    <t>资助吕海鹏、祁正凯等贫困生款</t>
  </si>
  <si>
    <t>励学</t>
    <phoneticPr fontId="3" type="noConversion"/>
  </si>
  <si>
    <t>马术</t>
    <phoneticPr fontId="3" type="noConversion"/>
  </si>
  <si>
    <t>励学</t>
    <phoneticPr fontId="3" type="noConversion"/>
  </si>
  <si>
    <t>崇世：159</t>
    <phoneticPr fontId="3" type="noConversion"/>
  </si>
  <si>
    <t>崇世：15267.61</t>
    <phoneticPr fontId="3" type="noConversion"/>
  </si>
  <si>
    <t>崇世：2463.94</t>
    <phoneticPr fontId="3" type="noConversion"/>
  </si>
  <si>
    <t>崇世：2220.92</t>
    <phoneticPr fontId="3" type="noConversion"/>
  </si>
  <si>
    <t>马术：3.57</t>
    <phoneticPr fontId="3" type="noConversion"/>
  </si>
  <si>
    <t>励学：219.72</t>
    <phoneticPr fontId="3" type="noConversion"/>
  </si>
  <si>
    <t>励学：257.01</t>
    <phoneticPr fontId="3" type="noConversion"/>
  </si>
  <si>
    <t>马术：354.57；励学：4193.58</t>
    <phoneticPr fontId="3" type="noConversion"/>
  </si>
  <si>
    <t>马术：9172.76；励学：260107.90</t>
    <phoneticPr fontId="3" type="noConversion"/>
  </si>
  <si>
    <t>马术：881.43；励学：39000.01</t>
    <phoneticPr fontId="3" type="noConversion"/>
  </si>
  <si>
    <t>马术：31.48；励学：71.09</t>
    <phoneticPr fontId="3" type="noConversion"/>
  </si>
  <si>
    <t>励学：50.02</t>
    <phoneticPr fontId="3" type="noConversion"/>
  </si>
  <si>
    <t>励学：286.29</t>
    <phoneticPr fontId="3" type="noConversion"/>
  </si>
  <si>
    <t>励学：70.58</t>
    <phoneticPr fontId="3" type="noConversion"/>
  </si>
  <si>
    <t>爱心妈妈</t>
    <phoneticPr fontId="3" type="noConversion"/>
  </si>
  <si>
    <t>2020年崇世彩虹行动对账单</t>
    <phoneticPr fontId="4" type="noConversion"/>
  </si>
  <si>
    <t xml:space="preserve">             货币单位：人民币（元）</t>
    <phoneticPr fontId="4" type="noConversion"/>
  </si>
  <si>
    <t>备注</t>
    <phoneticPr fontId="3" type="noConversion"/>
  </si>
  <si>
    <t>上年结余</t>
    <phoneticPr fontId="3" type="noConversion"/>
  </si>
  <si>
    <t>2020.01</t>
    <phoneticPr fontId="3" type="noConversion"/>
  </si>
  <si>
    <t>收易宝支付转爱心人士捐款</t>
    <phoneticPr fontId="3" type="noConversion"/>
  </si>
  <si>
    <t>2020.07</t>
    <phoneticPr fontId="3" type="noConversion"/>
  </si>
  <si>
    <t>崇世776；彩虹励学15554</t>
    <phoneticPr fontId="3" type="noConversion"/>
  </si>
  <si>
    <t>崇世6085，彩虹励学14466,天星调良3840</t>
    <phoneticPr fontId="3" type="noConversion"/>
  </si>
  <si>
    <t>励学</t>
    <phoneticPr fontId="3" type="noConversion"/>
  </si>
  <si>
    <t>本年累计</t>
    <phoneticPr fontId="3" type="noConversion"/>
  </si>
  <si>
    <t>2020年爱心妈妈慈善会对账单</t>
    <phoneticPr fontId="4" type="noConversion"/>
  </si>
  <si>
    <t>2020.03</t>
    <phoneticPr fontId="3" type="noConversion"/>
  </si>
  <si>
    <t>资助唐国禄治疗款</t>
    <phoneticPr fontId="3" type="noConversion"/>
  </si>
  <si>
    <t>2020.06</t>
    <phoneticPr fontId="3" type="noConversion"/>
  </si>
  <si>
    <t>资助爱心妈妈崇世珍珠班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</si>
</sst>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#,##0.00_);[Red]\(#,##0.00\)"/>
    <numFmt numFmtId="177" formatCode="0.00_);[Red]\(0.00\)"/>
    <numFmt numFmtId="178" formatCode="#,##0.00_ "/>
  </numFmts>
  <fonts count="1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name val="宋体"/>
      <family val="2"/>
      <charset val="134"/>
      <scheme val="minor"/>
    </font>
    <font>
      <b/>
      <sz val="16"/>
      <name val="楷体_GB2312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/>
    <xf numFmtId="0" fontId="1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43" fontId="9" fillId="0" borderId="1" xfId="0" applyNumberFormat="1" applyFont="1" applyBorder="1">
      <alignment vertical="center"/>
    </xf>
    <xf numFmtId="58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/>
    </xf>
    <xf numFmtId="43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176" fontId="10" fillId="0" borderId="0" xfId="0" applyNumberFormat="1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43" fontId="7" fillId="0" borderId="1" xfId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43" fontId="9" fillId="0" borderId="1" xfId="0" applyNumberFormat="1" applyFont="1" applyBorder="1" applyAlignment="1">
      <alignment horizontal="right" vertical="center"/>
    </xf>
    <xf numFmtId="0" fontId="5" fillId="0" borderId="1" xfId="0" applyNumberFormat="1" applyFont="1" applyFill="1" applyBorder="1" applyAlignment="1">
      <alignment vertical="center"/>
    </xf>
    <xf numFmtId="58" fontId="7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3" fontId="9" fillId="0" borderId="1" xfId="0" applyNumberFormat="1" applyFont="1" applyFill="1" applyBorder="1" applyAlignment="1">
      <alignment horizontal="right" vertical="center"/>
    </xf>
    <xf numFmtId="43" fontId="9" fillId="0" borderId="1" xfId="0" applyNumberFormat="1" applyFont="1" applyFill="1" applyBorder="1">
      <alignment vertical="center"/>
    </xf>
    <xf numFmtId="176" fontId="9" fillId="0" borderId="1" xfId="0" applyNumberFormat="1" applyFont="1" applyFill="1" applyBorder="1">
      <alignment vertical="center"/>
    </xf>
    <xf numFmtId="0" fontId="9" fillId="0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176" fontId="13" fillId="0" borderId="1" xfId="0" applyNumberFormat="1" applyFont="1" applyFill="1" applyBorder="1" applyAlignment="1">
      <alignment horizontal="right" vertical="center"/>
    </xf>
    <xf numFmtId="0" fontId="14" fillId="0" borderId="0" xfId="0" applyFont="1" applyFill="1">
      <alignment vertical="center"/>
    </xf>
    <xf numFmtId="0" fontId="8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>
      <alignment vertical="center"/>
    </xf>
    <xf numFmtId="176" fontId="8" fillId="2" borderId="1" xfId="0" applyNumberFormat="1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>
      <alignment vertical="center"/>
    </xf>
    <xf numFmtId="176" fontId="10" fillId="0" borderId="1" xfId="0" applyNumberFormat="1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>
      <alignment vertical="center"/>
    </xf>
    <xf numFmtId="178" fontId="7" fillId="2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/>
    </xf>
    <xf numFmtId="0" fontId="15" fillId="0" borderId="0" xfId="0" applyFont="1" applyFill="1">
      <alignment vertical="center"/>
    </xf>
    <xf numFmtId="49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43" fontId="13" fillId="0" borderId="1" xfId="0" applyNumberFormat="1" applyFont="1" applyBorder="1" applyAlignment="1">
      <alignment horizontal="right" vertical="center"/>
    </xf>
    <xf numFmtId="43" fontId="13" fillId="0" borderId="1" xfId="0" applyNumberFormat="1" applyFont="1" applyBorder="1">
      <alignment vertical="center"/>
    </xf>
    <xf numFmtId="0" fontId="13" fillId="0" borderId="1" xfId="0" applyFont="1" applyFill="1" applyBorder="1">
      <alignment vertical="center"/>
    </xf>
    <xf numFmtId="0" fontId="13" fillId="0" borderId="0" xfId="0" applyFont="1" applyFill="1">
      <alignment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43" fontId="9" fillId="0" borderId="1" xfId="0" applyNumberFormat="1" applyFont="1" applyBorder="1">
      <alignment vertical="center"/>
    </xf>
    <xf numFmtId="176" fontId="9" fillId="0" borderId="1" xfId="0" applyNumberFormat="1" applyFont="1" applyFill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/>
    </xf>
    <xf numFmtId="43" fontId="9" fillId="0" borderId="1" xfId="0" applyNumberFormat="1" applyFont="1" applyBorder="1" applyAlignment="1">
      <alignment horizontal="right" vertical="center"/>
    </xf>
    <xf numFmtId="49" fontId="11" fillId="0" borderId="1" xfId="0" applyNumberFormat="1" applyFont="1" applyBorder="1" applyAlignment="1">
      <alignment horizontal="center" vertical="center"/>
    </xf>
    <xf numFmtId="43" fontId="13" fillId="0" borderId="1" xfId="0" applyNumberFormat="1" applyFont="1" applyBorder="1" applyAlignment="1">
      <alignment horizontal="right" vertical="center"/>
    </xf>
    <xf numFmtId="43" fontId="13" fillId="0" borderId="1" xfId="0" applyNumberFormat="1" applyFont="1" applyBorder="1">
      <alignment vertical="center"/>
    </xf>
    <xf numFmtId="0" fontId="11" fillId="0" borderId="1" xfId="0" applyFont="1" applyFill="1" applyBorder="1">
      <alignment vertical="center"/>
    </xf>
    <xf numFmtId="0" fontId="12" fillId="0" borderId="2" xfId="2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</cellXfs>
  <cellStyles count="16">
    <cellStyle name="常规" xfId="0" builtinId="0"/>
    <cellStyle name="常规 2" xfId="3"/>
    <cellStyle name="常规 3" xfId="5"/>
    <cellStyle name="常规 3 2" xfId="11"/>
    <cellStyle name="常规 4" xfId="7"/>
    <cellStyle name="常规 4 2" xfId="13"/>
    <cellStyle name="常规 5" xfId="10"/>
    <cellStyle name="常规 6" xfId="9"/>
    <cellStyle name="常规_Sheet1" xfId="2"/>
    <cellStyle name="千位分隔" xfId="1" builtinId="3"/>
    <cellStyle name="千位分隔 2" xfId="4"/>
    <cellStyle name="千位分隔 3" xfId="6"/>
    <cellStyle name="千位分隔 3 2" xfId="12"/>
    <cellStyle name="千位分隔 4" xfId="8"/>
    <cellStyle name="千位分隔 4 2" xfId="14"/>
    <cellStyle name="千位分隔 5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opLeftCell="A10" workbookViewId="0">
      <selection activeCell="B41" sqref="B41"/>
    </sheetView>
  </sheetViews>
  <sheetFormatPr defaultColWidth="65.5" defaultRowHeight="12"/>
  <cols>
    <col min="1" max="1" width="9.5" style="18" bestFit="1" customWidth="1"/>
    <col min="2" max="2" width="47.5" style="15" customWidth="1"/>
    <col min="3" max="3" width="21.75" style="21" customWidth="1"/>
    <col min="4" max="4" width="19.375" style="19" customWidth="1"/>
    <col min="5" max="5" width="16.125" style="15" bestFit="1" customWidth="1"/>
    <col min="6" max="6" width="45.25" style="21" customWidth="1"/>
    <col min="7" max="16384" width="65.5" style="15"/>
  </cols>
  <sheetData>
    <row r="1" spans="1:6" ht="46.5" customHeight="1">
      <c r="A1" s="73" t="s">
        <v>13</v>
      </c>
      <c r="B1" s="74"/>
      <c r="C1" s="74"/>
      <c r="D1" s="74"/>
      <c r="E1" s="74"/>
      <c r="F1" s="75"/>
    </row>
    <row r="2" spans="1:6">
      <c r="A2" s="16"/>
      <c r="B2" s="17"/>
      <c r="C2" s="7"/>
      <c r="D2" s="76" t="s">
        <v>0</v>
      </c>
      <c r="E2" s="76"/>
      <c r="F2" s="76"/>
    </row>
    <row r="3" spans="1:6" s="18" customFormat="1">
      <c r="A3" s="8" t="s">
        <v>1</v>
      </c>
      <c r="B3" s="9" t="s">
        <v>2</v>
      </c>
      <c r="C3" s="10" t="s">
        <v>3</v>
      </c>
      <c r="D3" s="11" t="s">
        <v>4</v>
      </c>
      <c r="E3" s="12" t="s">
        <v>5</v>
      </c>
      <c r="F3" s="9" t="s">
        <v>6</v>
      </c>
    </row>
    <row r="4" spans="1:6" s="18" customFormat="1">
      <c r="A4" s="13">
        <v>2020.01</v>
      </c>
      <c r="B4" s="23" t="s">
        <v>14</v>
      </c>
      <c r="C4" s="24">
        <v>22249975.629999999</v>
      </c>
      <c r="D4" s="14">
        <v>20096691.100000001</v>
      </c>
      <c r="E4" s="22">
        <f>C4-D4</f>
        <v>2153284.5299999975</v>
      </c>
      <c r="F4" s="25"/>
    </row>
    <row r="5" spans="1:6" s="38" customFormat="1" ht="13.5">
      <c r="A5" s="26" t="s">
        <v>17</v>
      </c>
      <c r="B5" s="27" t="s">
        <v>18</v>
      </c>
      <c r="C5" s="28">
        <v>405</v>
      </c>
      <c r="D5" s="1"/>
      <c r="E5" s="36">
        <f>E4+C5-D5</f>
        <v>2153689.5299999975</v>
      </c>
      <c r="F5" s="37" t="s">
        <v>34</v>
      </c>
    </row>
    <row r="6" spans="1:6" s="38" customFormat="1" ht="13.5">
      <c r="A6" s="26" t="s">
        <v>17</v>
      </c>
      <c r="B6" s="27" t="s">
        <v>19</v>
      </c>
      <c r="C6" s="28">
        <v>70.58</v>
      </c>
      <c r="D6" s="1"/>
      <c r="E6" s="36">
        <f t="shared" ref="E6:E49" si="0">E5+C6-D6</f>
        <v>2153760.1099999975</v>
      </c>
      <c r="F6" s="72" t="s">
        <v>82</v>
      </c>
    </row>
    <row r="7" spans="1:6" s="38" customFormat="1" ht="13.5">
      <c r="A7" s="26" t="s">
        <v>20</v>
      </c>
      <c r="B7" s="27" t="s">
        <v>18</v>
      </c>
      <c r="C7" s="28">
        <v>13215</v>
      </c>
      <c r="D7" s="1"/>
      <c r="E7" s="36">
        <f t="shared" si="0"/>
        <v>2166975.1099999975</v>
      </c>
      <c r="F7" s="37" t="s">
        <v>37</v>
      </c>
    </row>
    <row r="8" spans="1:6" s="38" customFormat="1" ht="13.5">
      <c r="A8" s="26" t="s">
        <v>20</v>
      </c>
      <c r="B8" s="27" t="s">
        <v>19</v>
      </c>
      <c r="C8" s="28">
        <v>286.29000000000002</v>
      </c>
      <c r="D8" s="1"/>
      <c r="E8" s="36">
        <f t="shared" si="0"/>
        <v>2167261.3999999976</v>
      </c>
      <c r="F8" s="72" t="s">
        <v>81</v>
      </c>
    </row>
    <row r="9" spans="1:6" s="38" customFormat="1" ht="13.5">
      <c r="A9" s="26" t="s">
        <v>21</v>
      </c>
      <c r="B9" s="27" t="s">
        <v>18</v>
      </c>
      <c r="C9" s="28">
        <v>550561</v>
      </c>
      <c r="D9" s="1"/>
      <c r="E9" s="36">
        <f t="shared" si="0"/>
        <v>2717822.3999999976</v>
      </c>
      <c r="F9" s="37" t="s">
        <v>33</v>
      </c>
    </row>
    <row r="10" spans="1:6" s="38" customFormat="1" ht="13.5">
      <c r="A10" s="26" t="s">
        <v>21</v>
      </c>
      <c r="B10" s="27" t="s">
        <v>19</v>
      </c>
      <c r="C10" s="28">
        <v>50.02</v>
      </c>
      <c r="D10" s="1"/>
      <c r="E10" s="36">
        <f t="shared" si="0"/>
        <v>2717872.4199999976</v>
      </c>
      <c r="F10" s="72" t="s">
        <v>80</v>
      </c>
    </row>
    <row r="11" spans="1:6" s="55" customFormat="1" ht="13.5">
      <c r="A11" s="26" t="s">
        <v>21</v>
      </c>
      <c r="B11" s="27" t="s">
        <v>22</v>
      </c>
      <c r="C11" s="28">
        <v>1000</v>
      </c>
      <c r="D11" s="1"/>
      <c r="E11" s="36">
        <f t="shared" si="0"/>
        <v>2718872.4199999976</v>
      </c>
      <c r="F11" s="54"/>
    </row>
    <row r="12" spans="1:6" s="38" customFormat="1" ht="13.5">
      <c r="A12" s="26" t="s">
        <v>21</v>
      </c>
      <c r="B12" s="27" t="s">
        <v>23</v>
      </c>
      <c r="C12" s="28"/>
      <c r="D12" s="1">
        <v>7000</v>
      </c>
      <c r="E12" s="36">
        <f t="shared" si="0"/>
        <v>2711872.4199999976</v>
      </c>
      <c r="F12" s="37" t="s">
        <v>35</v>
      </c>
    </row>
    <row r="13" spans="1:6" s="38" customFormat="1" ht="13.5">
      <c r="A13" s="26" t="s">
        <v>24</v>
      </c>
      <c r="B13" s="27" t="s">
        <v>18</v>
      </c>
      <c r="C13" s="28">
        <v>30600</v>
      </c>
      <c r="D13" s="1"/>
      <c r="E13" s="36">
        <f t="shared" si="0"/>
        <v>2742472.4199999976</v>
      </c>
      <c r="F13" s="37" t="s">
        <v>32</v>
      </c>
    </row>
    <row r="14" spans="1:6" s="38" customFormat="1" ht="13.5">
      <c r="A14" s="26" t="s">
        <v>25</v>
      </c>
      <c r="B14" s="27" t="s">
        <v>18</v>
      </c>
      <c r="C14" s="28">
        <v>457.85</v>
      </c>
      <c r="D14" s="1"/>
      <c r="E14" s="36">
        <f t="shared" si="0"/>
        <v>2742930.2699999977</v>
      </c>
      <c r="F14" s="37" t="s">
        <v>31</v>
      </c>
    </row>
    <row r="15" spans="1:6">
      <c r="A15" s="26" t="s">
        <v>25</v>
      </c>
      <c r="B15" s="27" t="s">
        <v>26</v>
      </c>
      <c r="C15" s="28">
        <v>375000</v>
      </c>
      <c r="D15" s="1"/>
      <c r="E15" s="36">
        <f t="shared" si="0"/>
        <v>3117930.2699999977</v>
      </c>
      <c r="F15" s="37"/>
    </row>
    <row r="16" spans="1:6">
      <c r="A16" s="26" t="s">
        <v>25</v>
      </c>
      <c r="B16" s="27" t="s">
        <v>36</v>
      </c>
      <c r="C16" s="28"/>
      <c r="D16" s="1">
        <v>6000</v>
      </c>
      <c r="E16" s="36">
        <f t="shared" si="0"/>
        <v>3111930.2699999977</v>
      </c>
      <c r="F16" s="49"/>
    </row>
    <row r="17" spans="1:6">
      <c r="A17" s="26" t="s">
        <v>27</v>
      </c>
      <c r="B17" s="27" t="s">
        <v>18</v>
      </c>
      <c r="C17" s="28">
        <v>713</v>
      </c>
      <c r="D17" s="1"/>
      <c r="E17" s="36">
        <f t="shared" si="0"/>
        <v>3112643.2699999977</v>
      </c>
      <c r="F17" s="49" t="s">
        <v>30</v>
      </c>
    </row>
    <row r="18" spans="1:6">
      <c r="A18" s="26" t="s">
        <v>27</v>
      </c>
      <c r="B18" s="27" t="s">
        <v>19</v>
      </c>
      <c r="C18" s="28">
        <v>219.72</v>
      </c>
      <c r="D18" s="1"/>
      <c r="E18" s="36">
        <f t="shared" si="0"/>
        <v>3112862.9899999979</v>
      </c>
      <c r="F18" s="72" t="s">
        <v>74</v>
      </c>
    </row>
    <row r="19" spans="1:6" s="61" customFormat="1">
      <c r="A19" s="56" t="s">
        <v>27</v>
      </c>
      <c r="B19" s="57" t="s">
        <v>42</v>
      </c>
      <c r="C19" s="58"/>
      <c r="D19" s="59">
        <v>675000</v>
      </c>
      <c r="E19" s="65">
        <f t="shared" si="0"/>
        <v>2437862.9899999979</v>
      </c>
      <c r="F19" s="60"/>
    </row>
    <row r="20" spans="1:6">
      <c r="A20" s="26" t="s">
        <v>28</v>
      </c>
      <c r="B20" s="27" t="s">
        <v>8</v>
      </c>
      <c r="C20" s="28">
        <v>16330</v>
      </c>
      <c r="D20" s="1"/>
      <c r="E20" s="65">
        <f t="shared" si="0"/>
        <v>2454192.9899999979</v>
      </c>
      <c r="F20" s="49" t="s">
        <v>29</v>
      </c>
    </row>
    <row r="21" spans="1:6">
      <c r="A21" s="26" t="s">
        <v>28</v>
      </c>
      <c r="B21" s="48" t="s">
        <v>19</v>
      </c>
      <c r="C21" s="28">
        <v>257.01</v>
      </c>
      <c r="D21" s="50"/>
      <c r="E21" s="65">
        <f t="shared" si="0"/>
        <v>2454449.9999999977</v>
      </c>
      <c r="F21" s="72" t="s">
        <v>75</v>
      </c>
    </row>
    <row r="22" spans="1:6">
      <c r="A22" s="51">
        <v>2020.08</v>
      </c>
      <c r="B22" s="27" t="s">
        <v>8</v>
      </c>
      <c r="C22" s="28">
        <v>24391</v>
      </c>
      <c r="D22" s="50"/>
      <c r="E22" s="65">
        <f t="shared" si="0"/>
        <v>2478840.9999999977</v>
      </c>
      <c r="F22" s="49" t="s">
        <v>41</v>
      </c>
    </row>
    <row r="23" spans="1:6">
      <c r="A23" s="51">
        <v>2020.08</v>
      </c>
      <c r="B23" s="48" t="s">
        <v>19</v>
      </c>
      <c r="C23" s="28">
        <v>4548.1499999999996</v>
      </c>
      <c r="D23" s="50"/>
      <c r="E23" s="65">
        <f t="shared" si="0"/>
        <v>2483389.1499999976</v>
      </c>
      <c r="F23" s="72" t="s">
        <v>76</v>
      </c>
    </row>
    <row r="24" spans="1:6">
      <c r="A24" s="51">
        <v>2020.08</v>
      </c>
      <c r="B24" s="48" t="s">
        <v>40</v>
      </c>
      <c r="C24" s="28">
        <v>50000</v>
      </c>
      <c r="D24" s="50"/>
      <c r="E24" s="65">
        <f t="shared" si="0"/>
        <v>2533389.1499999976</v>
      </c>
      <c r="F24" s="49"/>
    </row>
    <row r="25" spans="1:6">
      <c r="A25" s="69" t="s">
        <v>43</v>
      </c>
      <c r="B25" s="63" t="s">
        <v>44</v>
      </c>
      <c r="C25" s="70">
        <v>269280.65999999997</v>
      </c>
      <c r="D25" s="71"/>
      <c r="E25" s="65">
        <f t="shared" si="0"/>
        <v>2802669.8099999977</v>
      </c>
      <c r="F25" s="72" t="s">
        <v>77</v>
      </c>
    </row>
    <row r="26" spans="1:6">
      <c r="A26" s="67" t="s">
        <v>43</v>
      </c>
      <c r="B26" s="63" t="s">
        <v>45</v>
      </c>
      <c r="C26" s="68">
        <v>159</v>
      </c>
      <c r="D26" s="64"/>
      <c r="E26" s="65">
        <f t="shared" si="0"/>
        <v>2802828.8099999977</v>
      </c>
      <c r="F26" s="49" t="s">
        <v>69</v>
      </c>
    </row>
    <row r="27" spans="1:6">
      <c r="A27" s="67" t="s">
        <v>46</v>
      </c>
      <c r="B27" s="66" t="s">
        <v>47</v>
      </c>
      <c r="C27" s="68">
        <v>30000</v>
      </c>
      <c r="D27" s="64"/>
      <c r="E27" s="65">
        <f t="shared" si="0"/>
        <v>2832828.8099999977</v>
      </c>
      <c r="F27" s="49"/>
    </row>
    <row r="28" spans="1:6">
      <c r="A28" s="67" t="s">
        <v>46</v>
      </c>
      <c r="B28" s="63" t="s">
        <v>44</v>
      </c>
      <c r="C28" s="70">
        <v>39881.440000000002</v>
      </c>
      <c r="D28" s="71"/>
      <c r="E28" s="65">
        <f t="shared" si="0"/>
        <v>2872710.2499999977</v>
      </c>
      <c r="F28" s="72" t="s">
        <v>78</v>
      </c>
    </row>
    <row r="29" spans="1:6">
      <c r="A29" s="67" t="s">
        <v>46</v>
      </c>
      <c r="B29" s="63" t="s">
        <v>45</v>
      </c>
      <c r="C29" s="68">
        <v>15267.61</v>
      </c>
      <c r="D29" s="64"/>
      <c r="E29" s="65">
        <f t="shared" si="0"/>
        <v>2887977.8599999975</v>
      </c>
      <c r="F29" s="72" t="s">
        <v>70</v>
      </c>
    </row>
    <row r="30" spans="1:6">
      <c r="A30" s="67" t="s">
        <v>48</v>
      </c>
      <c r="B30" s="66" t="s">
        <v>49</v>
      </c>
      <c r="C30" s="68">
        <v>20000</v>
      </c>
      <c r="D30" s="64"/>
      <c r="E30" s="65">
        <f t="shared" si="0"/>
        <v>2907977.8599999975</v>
      </c>
      <c r="F30" s="49"/>
    </row>
    <row r="31" spans="1:6">
      <c r="A31" s="67" t="s">
        <v>48</v>
      </c>
      <c r="B31" s="63" t="s">
        <v>45</v>
      </c>
      <c r="C31" s="68">
        <v>2463.94</v>
      </c>
      <c r="D31" s="64"/>
      <c r="E31" s="65">
        <f t="shared" si="0"/>
        <v>2910441.7999999975</v>
      </c>
      <c r="F31" s="72" t="s">
        <v>71</v>
      </c>
    </row>
    <row r="32" spans="1:6">
      <c r="A32" s="67" t="s">
        <v>48</v>
      </c>
      <c r="B32" s="63" t="s">
        <v>44</v>
      </c>
      <c r="C32" s="68">
        <v>3.57</v>
      </c>
      <c r="D32" s="64"/>
      <c r="E32" s="65">
        <f t="shared" si="0"/>
        <v>2910445.3699999973</v>
      </c>
      <c r="F32" s="72" t="s">
        <v>73</v>
      </c>
    </row>
    <row r="33" spans="1:6">
      <c r="A33" s="67" t="s">
        <v>48</v>
      </c>
      <c r="B33" s="66" t="s">
        <v>50</v>
      </c>
      <c r="C33" s="68">
        <v>61093.86</v>
      </c>
      <c r="D33" s="64"/>
      <c r="E33" s="65">
        <f t="shared" si="0"/>
        <v>2971539.2299999972</v>
      </c>
      <c r="F33" s="49" t="s">
        <v>66</v>
      </c>
    </row>
    <row r="34" spans="1:6">
      <c r="A34" s="67" t="s">
        <v>48</v>
      </c>
      <c r="B34" s="66" t="s">
        <v>51</v>
      </c>
      <c r="C34" s="68">
        <v>771.67</v>
      </c>
      <c r="D34" s="64"/>
      <c r="E34" s="65">
        <f t="shared" si="0"/>
        <v>2972310.8999999971</v>
      </c>
      <c r="F34" s="49" t="s">
        <v>67</v>
      </c>
    </row>
    <row r="35" spans="1:6">
      <c r="A35" s="67" t="s">
        <v>48</v>
      </c>
      <c r="B35" s="66" t="s">
        <v>52</v>
      </c>
      <c r="C35" s="68"/>
      <c r="D35" s="64">
        <v>6720</v>
      </c>
      <c r="E35" s="65">
        <f t="shared" si="0"/>
        <v>2965590.8999999971</v>
      </c>
      <c r="F35" s="49"/>
    </row>
    <row r="36" spans="1:6">
      <c r="A36" s="69" t="s">
        <v>48</v>
      </c>
      <c r="B36" s="63" t="s">
        <v>53</v>
      </c>
      <c r="C36" s="70"/>
      <c r="D36" s="71">
        <v>5</v>
      </c>
      <c r="E36" s="65">
        <f t="shared" si="0"/>
        <v>2965585.8999999971</v>
      </c>
      <c r="F36" s="49"/>
    </row>
    <row r="37" spans="1:6">
      <c r="A37" s="69" t="s">
        <v>48</v>
      </c>
      <c r="B37" s="63" t="s">
        <v>54</v>
      </c>
      <c r="C37" s="70"/>
      <c r="D37" s="71">
        <v>150000</v>
      </c>
      <c r="E37" s="65">
        <f t="shared" si="0"/>
        <v>2815585.8999999971</v>
      </c>
      <c r="F37" s="49"/>
    </row>
    <row r="38" spans="1:6">
      <c r="A38" s="69" t="s">
        <v>48</v>
      </c>
      <c r="B38" s="63" t="s">
        <v>55</v>
      </c>
      <c r="C38" s="70"/>
      <c r="D38" s="71">
        <v>7900</v>
      </c>
      <c r="E38" s="65">
        <f t="shared" si="0"/>
        <v>2807685.8999999971</v>
      </c>
      <c r="F38" s="49" t="s">
        <v>83</v>
      </c>
    </row>
    <row r="39" spans="1:6">
      <c r="A39" s="69" t="s">
        <v>48</v>
      </c>
      <c r="B39" s="63" t="s">
        <v>56</v>
      </c>
      <c r="C39" s="70"/>
      <c r="D39" s="71">
        <v>319000</v>
      </c>
      <c r="E39" s="65">
        <f t="shared" si="0"/>
        <v>2488685.8999999971</v>
      </c>
      <c r="F39" s="49" t="s">
        <v>68</v>
      </c>
    </row>
    <row r="40" spans="1:6">
      <c r="A40" s="69" t="s">
        <v>57</v>
      </c>
      <c r="B40" s="63" t="s">
        <v>58</v>
      </c>
      <c r="C40" s="70">
        <v>700</v>
      </c>
      <c r="D40" s="71"/>
      <c r="E40" s="65">
        <f t="shared" si="0"/>
        <v>2489385.8999999971</v>
      </c>
      <c r="F40" s="49"/>
    </row>
    <row r="41" spans="1:6">
      <c r="A41" s="69" t="s">
        <v>57</v>
      </c>
      <c r="B41" s="63" t="s">
        <v>45</v>
      </c>
      <c r="C41" s="70">
        <v>2220.92</v>
      </c>
      <c r="D41" s="71"/>
      <c r="E41" s="65">
        <f t="shared" si="0"/>
        <v>2491606.819999997</v>
      </c>
      <c r="F41" s="72" t="s">
        <v>72</v>
      </c>
    </row>
    <row r="42" spans="1:6">
      <c r="A42" s="69" t="s">
        <v>57</v>
      </c>
      <c r="B42" s="63" t="s">
        <v>44</v>
      </c>
      <c r="C42" s="70">
        <v>102.57</v>
      </c>
      <c r="D42" s="71"/>
      <c r="E42" s="65">
        <f t="shared" si="0"/>
        <v>2491709.3899999969</v>
      </c>
      <c r="F42" s="72" t="s">
        <v>79</v>
      </c>
    </row>
    <row r="43" spans="1:6">
      <c r="A43" s="69" t="s">
        <v>57</v>
      </c>
      <c r="B43" s="63" t="s">
        <v>59</v>
      </c>
      <c r="C43" s="70"/>
      <c r="D43" s="71">
        <v>3000</v>
      </c>
      <c r="E43" s="65">
        <f t="shared" si="0"/>
        <v>2488709.3899999969</v>
      </c>
      <c r="F43" s="72" t="s">
        <v>68</v>
      </c>
    </row>
    <row r="44" spans="1:6">
      <c r="A44" s="69" t="s">
        <v>57</v>
      </c>
      <c r="B44" s="63" t="s">
        <v>60</v>
      </c>
      <c r="C44" s="70"/>
      <c r="D44" s="71">
        <v>2000</v>
      </c>
      <c r="E44" s="65">
        <f t="shared" si="0"/>
        <v>2486709.3899999969</v>
      </c>
      <c r="F44" s="72" t="s">
        <v>68</v>
      </c>
    </row>
    <row r="45" spans="1:6">
      <c r="A45" s="69" t="s">
        <v>57</v>
      </c>
      <c r="B45" s="63" t="s">
        <v>61</v>
      </c>
      <c r="C45" s="70"/>
      <c r="D45" s="71">
        <v>812</v>
      </c>
      <c r="E45" s="65">
        <f t="shared" si="0"/>
        <v>2485897.3899999969</v>
      </c>
      <c r="F45" s="49"/>
    </row>
    <row r="46" spans="1:6">
      <c r="A46" s="62" t="s">
        <v>57</v>
      </c>
      <c r="B46" s="63" t="s">
        <v>62</v>
      </c>
      <c r="C46" s="70"/>
      <c r="D46" s="71">
        <v>21252.2</v>
      </c>
      <c r="E46" s="65">
        <f t="shared" si="0"/>
        <v>2464645.1899999967</v>
      </c>
      <c r="F46" s="72" t="s">
        <v>68</v>
      </c>
    </row>
    <row r="47" spans="1:6">
      <c r="A47" s="62" t="s">
        <v>57</v>
      </c>
      <c r="B47" s="63" t="s">
        <v>63</v>
      </c>
      <c r="C47" s="70"/>
      <c r="D47" s="71">
        <v>5120.8999999999996</v>
      </c>
      <c r="E47" s="65">
        <f t="shared" si="0"/>
        <v>2459524.2899999968</v>
      </c>
      <c r="F47" s="72" t="s">
        <v>68</v>
      </c>
    </row>
    <row r="48" spans="1:6">
      <c r="A48" s="62" t="s">
        <v>57</v>
      </c>
      <c r="B48" s="63" t="s">
        <v>64</v>
      </c>
      <c r="C48" s="70"/>
      <c r="D48" s="71">
        <v>4000</v>
      </c>
      <c r="E48" s="65">
        <f t="shared" si="0"/>
        <v>2455524.2899999968</v>
      </c>
      <c r="F48" s="49"/>
    </row>
    <row r="49" spans="1:6">
      <c r="A49" s="69" t="s">
        <v>57</v>
      </c>
      <c r="B49" s="63" t="s">
        <v>65</v>
      </c>
      <c r="C49" s="70"/>
      <c r="D49" s="71">
        <v>24000</v>
      </c>
      <c r="E49" s="65">
        <f t="shared" si="0"/>
        <v>2431524.2899999968</v>
      </c>
      <c r="F49" s="49"/>
    </row>
    <row r="50" spans="1:6" s="20" customFormat="1">
      <c r="A50" s="2"/>
      <c r="B50" s="3" t="s">
        <v>7</v>
      </c>
      <c r="C50" s="53">
        <f>SUM(C5:C49)</f>
        <v>1510049.86</v>
      </c>
      <c r="D50" s="53">
        <f>SUM(D5:D49)</f>
        <v>1231810.0999999999</v>
      </c>
      <c r="E50" s="5">
        <f>E4+C50-D50</f>
        <v>2431524.2899999982</v>
      </c>
      <c r="F50" s="6"/>
    </row>
    <row r="51" spans="1:6" ht="21" customHeight="1">
      <c r="A51" s="44"/>
      <c r="B51" s="44" t="s">
        <v>15</v>
      </c>
      <c r="C51" s="45">
        <f>C4+C50</f>
        <v>23760025.489999998</v>
      </c>
      <c r="D51" s="45">
        <f>D4+D50</f>
        <v>21328501.200000003</v>
      </c>
      <c r="E51" s="46">
        <f>C51-D51</f>
        <v>2431524.2899999954</v>
      </c>
      <c r="F51" s="47"/>
    </row>
  </sheetData>
  <mergeCells count="2">
    <mergeCell ref="A1:F1"/>
    <mergeCell ref="D2:F2"/>
  </mergeCells>
  <phoneticPr fontId="3" type="noConversion"/>
  <pageMargins left="0.7" right="0.7" top="0.75" bottom="0.75" header="0.3" footer="0.3"/>
  <pageSetup paperSize="9" scale="8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activeCell="B20" sqref="B20"/>
    </sheetView>
  </sheetViews>
  <sheetFormatPr defaultRowHeight="13.5"/>
  <cols>
    <col min="1" max="1" width="13.375" style="31" customWidth="1"/>
    <col min="2" max="2" width="33.5" customWidth="1"/>
    <col min="3" max="3" width="18.625" customWidth="1"/>
    <col min="4" max="4" width="20.375" customWidth="1"/>
    <col min="5" max="5" width="20" customWidth="1"/>
    <col min="6" max="6" width="21.875" customWidth="1"/>
  </cols>
  <sheetData>
    <row r="1" spans="1:6" ht="54" customHeight="1">
      <c r="A1" s="73" t="s">
        <v>95</v>
      </c>
      <c r="B1" s="74"/>
      <c r="C1" s="74"/>
      <c r="D1" s="74"/>
      <c r="E1" s="74"/>
      <c r="F1" s="75"/>
    </row>
    <row r="2" spans="1:6">
      <c r="A2" s="29"/>
      <c r="B2" s="17"/>
      <c r="C2" s="7"/>
      <c r="D2" s="76" t="s">
        <v>85</v>
      </c>
      <c r="E2" s="76"/>
      <c r="F2" s="76"/>
    </row>
    <row r="3" spans="1:6">
      <c r="A3" s="8" t="s">
        <v>1</v>
      </c>
      <c r="B3" s="9" t="s">
        <v>2</v>
      </c>
      <c r="C3" s="10" t="s">
        <v>3</v>
      </c>
      <c r="D3" s="11" t="s">
        <v>4</v>
      </c>
      <c r="E3" s="12" t="s">
        <v>5</v>
      </c>
      <c r="F3" s="9" t="s">
        <v>86</v>
      </c>
    </row>
    <row r="4" spans="1:6" s="38" customFormat="1">
      <c r="A4" s="32" t="s">
        <v>88</v>
      </c>
      <c r="B4" s="39" t="s">
        <v>87</v>
      </c>
      <c r="C4" s="41"/>
      <c r="D4" s="24"/>
      <c r="E4" s="41">
        <v>216821.85</v>
      </c>
      <c r="F4" s="40"/>
    </row>
    <row r="5" spans="1:6" s="38" customFormat="1">
      <c r="A5" s="67" t="s">
        <v>96</v>
      </c>
      <c r="B5" s="66" t="s">
        <v>97</v>
      </c>
      <c r="C5" s="68"/>
      <c r="D5" s="64">
        <v>7000</v>
      </c>
      <c r="E5" s="65">
        <f>E4+C5-D5</f>
        <v>209821.85</v>
      </c>
      <c r="F5" s="37"/>
    </row>
    <row r="6" spans="1:6" s="38" customFormat="1">
      <c r="A6" s="67" t="s">
        <v>96</v>
      </c>
      <c r="B6" s="66" t="s">
        <v>89</v>
      </c>
      <c r="C6" s="68">
        <v>500000</v>
      </c>
      <c r="D6" s="35"/>
      <c r="E6" s="65">
        <f>E5+C6-D6</f>
        <v>709821.85</v>
      </c>
      <c r="F6" s="37"/>
    </row>
    <row r="7" spans="1:6" s="38" customFormat="1">
      <c r="A7" s="67" t="s">
        <v>98</v>
      </c>
      <c r="B7" s="66" t="s">
        <v>99</v>
      </c>
      <c r="C7" s="34"/>
      <c r="D7" s="35">
        <v>262500</v>
      </c>
      <c r="E7" s="65">
        <f>E6+C7-D7</f>
        <v>447321.85</v>
      </c>
      <c r="F7" s="37"/>
    </row>
    <row r="8" spans="1:6" s="38" customFormat="1">
      <c r="A8" s="69" t="s">
        <v>48</v>
      </c>
      <c r="B8" s="63" t="s">
        <v>55</v>
      </c>
      <c r="C8" s="70"/>
      <c r="D8" s="71">
        <v>7900</v>
      </c>
      <c r="E8" s="65">
        <f>E7+C8-D8</f>
        <v>439421.85</v>
      </c>
      <c r="F8" s="37"/>
    </row>
    <row r="9" spans="1:6" s="38" customFormat="1">
      <c r="A9" s="67" t="s">
        <v>48</v>
      </c>
      <c r="B9" s="66" t="s">
        <v>49</v>
      </c>
      <c r="C9" s="68">
        <v>20000</v>
      </c>
      <c r="D9" s="64"/>
      <c r="E9" s="65">
        <f t="shared" ref="E9:E10" si="0">E8+C9-D9</f>
        <v>459421.85</v>
      </c>
      <c r="F9" s="37"/>
    </row>
    <row r="10" spans="1:6">
      <c r="A10" s="69" t="s">
        <v>48</v>
      </c>
      <c r="B10" s="63" t="s">
        <v>54</v>
      </c>
      <c r="C10" s="70"/>
      <c r="D10" s="71">
        <v>150000</v>
      </c>
      <c r="E10" s="65">
        <f t="shared" si="0"/>
        <v>309421.84999999998</v>
      </c>
      <c r="F10" s="37"/>
    </row>
    <row r="11" spans="1:6" s="15" customFormat="1" ht="12">
      <c r="A11" s="51"/>
      <c r="B11" s="48"/>
      <c r="C11" s="52"/>
      <c r="D11" s="50"/>
      <c r="E11" s="65"/>
      <c r="F11" s="37"/>
    </row>
    <row r="12" spans="1:6" s="15" customFormat="1" ht="12">
      <c r="A12" s="51"/>
      <c r="B12" s="48"/>
      <c r="C12" s="72"/>
      <c r="D12" s="50"/>
      <c r="E12" s="65"/>
      <c r="F12" s="37"/>
    </row>
    <row r="13" spans="1:6" s="15" customFormat="1" ht="12">
      <c r="A13" s="51"/>
      <c r="B13" s="48"/>
      <c r="C13" s="72"/>
      <c r="D13" s="50"/>
      <c r="E13" s="65"/>
      <c r="F13" s="37"/>
    </row>
    <row r="14" spans="1:6" s="20" customFormat="1" ht="22.5" customHeight="1">
      <c r="A14" s="30"/>
      <c r="B14" s="3" t="s">
        <v>94</v>
      </c>
      <c r="C14" s="4">
        <f>SUM(C5:C13)</f>
        <v>520000</v>
      </c>
      <c r="D14" s="4">
        <f>SUM(D5:D13)</f>
        <v>427400</v>
      </c>
      <c r="E14" s="5">
        <f>E4+C14-D14</f>
        <v>309421.84999999998</v>
      </c>
      <c r="F14" s="6"/>
    </row>
  </sheetData>
  <mergeCells count="2">
    <mergeCell ref="A1:F1"/>
    <mergeCell ref="D2:F2"/>
  </mergeCells>
  <phoneticPr fontId="3" type="noConversion"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E16" sqref="E16"/>
    </sheetView>
  </sheetViews>
  <sheetFormatPr defaultRowHeight="13.5"/>
  <cols>
    <col min="1" max="1" width="13.375" style="31" customWidth="1"/>
    <col min="2" max="2" width="56" customWidth="1"/>
    <col min="3" max="3" width="18.625" customWidth="1"/>
    <col min="4" max="4" width="20.375" customWidth="1"/>
    <col min="5" max="5" width="20" customWidth="1"/>
    <col min="6" max="6" width="29.75" customWidth="1"/>
  </cols>
  <sheetData>
    <row r="1" spans="1:6" ht="20.25">
      <c r="A1" s="73" t="s">
        <v>16</v>
      </c>
      <c r="B1" s="74"/>
      <c r="C1" s="74"/>
      <c r="D1" s="74"/>
      <c r="E1" s="74"/>
      <c r="F1" s="75"/>
    </row>
    <row r="2" spans="1:6">
      <c r="A2" s="29"/>
      <c r="B2" s="17"/>
      <c r="C2" s="7"/>
      <c r="D2" s="76" t="s">
        <v>9</v>
      </c>
      <c r="E2" s="76"/>
      <c r="F2" s="76"/>
    </row>
    <row r="3" spans="1:6">
      <c r="A3" s="8" t="s">
        <v>1</v>
      </c>
      <c r="B3" s="9" t="s">
        <v>2</v>
      </c>
      <c r="C3" s="10" t="s">
        <v>3</v>
      </c>
      <c r="D3" s="11" t="s">
        <v>4</v>
      </c>
      <c r="E3" s="12" t="s">
        <v>5</v>
      </c>
      <c r="F3" s="9" t="s">
        <v>10</v>
      </c>
    </row>
    <row r="4" spans="1:6" s="43" customFormat="1" ht="24">
      <c r="A4" s="16">
        <v>2020.01</v>
      </c>
      <c r="B4" s="39" t="s">
        <v>11</v>
      </c>
      <c r="C4" s="7"/>
      <c r="D4" s="42"/>
      <c r="E4" s="7">
        <v>852357.07</v>
      </c>
      <c r="F4" s="39" t="s">
        <v>39</v>
      </c>
    </row>
    <row r="5" spans="1:6" s="38" customFormat="1">
      <c r="A5" s="51">
        <v>2020.02</v>
      </c>
      <c r="B5" s="48" t="s">
        <v>38</v>
      </c>
      <c r="C5" s="52">
        <v>11774</v>
      </c>
      <c r="D5" s="50"/>
      <c r="E5" s="36">
        <f>E4+C5-D5</f>
        <v>864131.07</v>
      </c>
      <c r="F5" s="39"/>
    </row>
    <row r="6" spans="1:6" s="15" customFormat="1" ht="12">
      <c r="A6" s="51">
        <v>2020.08</v>
      </c>
      <c r="B6" s="48" t="s">
        <v>38</v>
      </c>
      <c r="C6" s="52">
        <v>3840</v>
      </c>
      <c r="D6" s="50"/>
      <c r="E6" s="65">
        <f t="shared" ref="E6:E12" si="0">E5+C6-D6</f>
        <v>867971.07</v>
      </c>
      <c r="F6" s="39"/>
    </row>
    <row r="7" spans="1:6" s="15" customFormat="1" ht="12">
      <c r="A7" s="51">
        <v>2020.08</v>
      </c>
      <c r="B7" s="48" t="s">
        <v>19</v>
      </c>
      <c r="C7" s="68">
        <v>354.57</v>
      </c>
      <c r="D7" s="50"/>
      <c r="E7" s="65">
        <f t="shared" si="0"/>
        <v>868325.6399999999</v>
      </c>
      <c r="F7" s="39"/>
    </row>
    <row r="8" spans="1:6" s="15" customFormat="1" ht="12">
      <c r="A8" s="69" t="s">
        <v>43</v>
      </c>
      <c r="B8" s="63" t="s">
        <v>44</v>
      </c>
      <c r="C8" s="70">
        <v>9172.76</v>
      </c>
      <c r="D8" s="50"/>
      <c r="E8" s="65">
        <f t="shared" si="0"/>
        <v>877498.39999999991</v>
      </c>
      <c r="F8" s="39"/>
    </row>
    <row r="9" spans="1:6" s="15" customFormat="1" ht="12">
      <c r="A9" s="67" t="s">
        <v>46</v>
      </c>
      <c r="B9" s="63" t="s">
        <v>44</v>
      </c>
      <c r="C9" s="70">
        <v>881.43</v>
      </c>
      <c r="D9" s="50"/>
      <c r="E9" s="65">
        <f t="shared" si="0"/>
        <v>878379.83</v>
      </c>
      <c r="F9" s="39"/>
    </row>
    <row r="10" spans="1:6" s="15" customFormat="1" ht="12">
      <c r="A10" s="67" t="s">
        <v>48</v>
      </c>
      <c r="B10" s="63" t="s">
        <v>44</v>
      </c>
      <c r="C10" s="68">
        <v>3.57</v>
      </c>
      <c r="D10" s="50"/>
      <c r="E10" s="65">
        <f t="shared" si="0"/>
        <v>878383.39999999991</v>
      </c>
      <c r="F10" s="39"/>
    </row>
    <row r="11" spans="1:6" s="15" customFormat="1" ht="12">
      <c r="A11" s="67" t="s">
        <v>48</v>
      </c>
      <c r="B11" s="66" t="s">
        <v>51</v>
      </c>
      <c r="C11" s="68">
        <v>771.67</v>
      </c>
      <c r="D11" s="50"/>
      <c r="E11" s="65">
        <f t="shared" si="0"/>
        <v>879155.07</v>
      </c>
      <c r="F11" s="39"/>
    </row>
    <row r="12" spans="1:6" s="15" customFormat="1" ht="12">
      <c r="A12" s="69" t="s">
        <v>57</v>
      </c>
      <c r="B12" s="63" t="s">
        <v>44</v>
      </c>
      <c r="C12" s="70">
        <v>31.48</v>
      </c>
      <c r="D12" s="50"/>
      <c r="E12" s="65">
        <f t="shared" si="0"/>
        <v>879186.54999999993</v>
      </c>
      <c r="F12" s="39"/>
    </row>
    <row r="13" spans="1:6" s="20" customFormat="1" ht="12">
      <c r="A13" s="30"/>
      <c r="B13" s="3" t="s">
        <v>12</v>
      </c>
      <c r="C13" s="4">
        <f>SUM(C5:C12)</f>
        <v>26829.48</v>
      </c>
      <c r="D13" s="4">
        <f>SUM(D5:D9)</f>
        <v>0</v>
      </c>
      <c r="E13" s="5">
        <f>E4+C13-D13</f>
        <v>879186.54999999993</v>
      </c>
      <c r="F13" s="6"/>
    </row>
  </sheetData>
  <mergeCells count="2">
    <mergeCell ref="A1:F1"/>
    <mergeCell ref="D2:F2"/>
  </mergeCells>
  <phoneticPr fontId="3" type="noConversion"/>
  <pageMargins left="0.7" right="0.7" top="0.75" bottom="0.75" header="0.3" footer="0.3"/>
  <pageSetup paperSize="9" scale="84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workbookViewId="0">
      <selection activeCell="E28" sqref="E28"/>
    </sheetView>
  </sheetViews>
  <sheetFormatPr defaultRowHeight="13.5"/>
  <cols>
    <col min="1" max="1" width="13.375" style="31" customWidth="1"/>
    <col min="2" max="2" width="56" customWidth="1"/>
    <col min="3" max="3" width="18.625" customWidth="1"/>
    <col min="4" max="4" width="20.375" customWidth="1"/>
    <col min="5" max="5" width="20" customWidth="1"/>
    <col min="6" max="6" width="29.75" customWidth="1"/>
  </cols>
  <sheetData>
    <row r="1" spans="1:6" ht="43.5" customHeight="1">
      <c r="A1" s="73" t="s">
        <v>84</v>
      </c>
      <c r="B1" s="74"/>
      <c r="C1" s="74"/>
      <c r="D1" s="74"/>
      <c r="E1" s="74"/>
      <c r="F1" s="75"/>
    </row>
    <row r="2" spans="1:6">
      <c r="A2" s="29"/>
      <c r="B2" s="17"/>
      <c r="C2" s="7"/>
      <c r="D2" s="76" t="s">
        <v>85</v>
      </c>
      <c r="E2" s="76"/>
      <c r="F2" s="76"/>
    </row>
    <row r="3" spans="1:6">
      <c r="A3" s="8" t="s">
        <v>1</v>
      </c>
      <c r="B3" s="9" t="s">
        <v>2</v>
      </c>
      <c r="C3" s="10" t="s">
        <v>3</v>
      </c>
      <c r="D3" s="11" t="s">
        <v>4</v>
      </c>
      <c r="E3" s="12" t="s">
        <v>5</v>
      </c>
      <c r="F3" s="9" t="s">
        <v>86</v>
      </c>
    </row>
    <row r="4" spans="1:6" s="43" customFormat="1">
      <c r="A4" s="16">
        <v>2020.01</v>
      </c>
      <c r="B4" s="33" t="s">
        <v>87</v>
      </c>
      <c r="C4" s="34"/>
      <c r="D4" s="42"/>
      <c r="E4" s="7">
        <v>45232.18</v>
      </c>
      <c r="F4" s="39"/>
    </row>
    <row r="5" spans="1:6" s="15" customFormat="1" ht="12">
      <c r="A5" s="67" t="s">
        <v>88</v>
      </c>
      <c r="B5" s="66" t="s">
        <v>89</v>
      </c>
      <c r="C5" s="68">
        <v>405</v>
      </c>
      <c r="D5" s="50"/>
      <c r="E5" s="65">
        <f>E4+C5-D5</f>
        <v>45637.18</v>
      </c>
      <c r="F5" s="72"/>
    </row>
    <row r="6" spans="1:6" s="38" customFormat="1">
      <c r="A6" s="67" t="s">
        <v>90</v>
      </c>
      <c r="B6" s="66" t="s">
        <v>89</v>
      </c>
      <c r="C6" s="68">
        <v>15554</v>
      </c>
      <c r="D6" s="64"/>
      <c r="E6" s="65">
        <f t="shared" ref="E6:E9" si="0">E5+C6-D6</f>
        <v>61191.18</v>
      </c>
      <c r="F6" s="72" t="s">
        <v>91</v>
      </c>
    </row>
    <row r="7" spans="1:6" s="38" customFormat="1">
      <c r="A7" s="51">
        <v>2020.08</v>
      </c>
      <c r="B7" s="66" t="s">
        <v>89</v>
      </c>
      <c r="C7" s="68">
        <v>14466</v>
      </c>
      <c r="D7" s="50"/>
      <c r="E7" s="65">
        <f t="shared" si="0"/>
        <v>75657.179999999993</v>
      </c>
      <c r="F7" s="72" t="s">
        <v>92</v>
      </c>
    </row>
    <row r="8" spans="1:6" s="38" customFormat="1">
      <c r="A8" s="62" t="s">
        <v>57</v>
      </c>
      <c r="B8" s="63" t="s">
        <v>63</v>
      </c>
      <c r="C8" s="70"/>
      <c r="D8" s="71">
        <v>5120.8999999999996</v>
      </c>
      <c r="E8" s="65">
        <f t="shared" si="0"/>
        <v>70536.28</v>
      </c>
      <c r="F8" s="72" t="s">
        <v>93</v>
      </c>
    </row>
    <row r="9" spans="1:6" s="15" customFormat="1" ht="12">
      <c r="A9" s="69" t="s">
        <v>57</v>
      </c>
      <c r="B9" s="63" t="s">
        <v>65</v>
      </c>
      <c r="C9" s="70"/>
      <c r="D9" s="71">
        <v>24000</v>
      </c>
      <c r="E9" s="65">
        <f t="shared" si="0"/>
        <v>46536.28</v>
      </c>
      <c r="F9" s="72"/>
    </row>
    <row r="10" spans="1:6" s="15" customFormat="1" ht="12">
      <c r="A10" s="30"/>
      <c r="B10" s="3" t="s">
        <v>94</v>
      </c>
      <c r="C10" s="4">
        <f>SUM(C5:C8)</f>
        <v>30425</v>
      </c>
      <c r="D10" s="4">
        <f>SUM(D5:D9)</f>
        <v>29120.9</v>
      </c>
      <c r="E10" s="4">
        <f>E4+C10-D10</f>
        <v>46536.279999999992</v>
      </c>
      <c r="F10" s="6"/>
    </row>
    <row r="11" spans="1:6" s="15" customFormat="1">
      <c r="A11" s="31"/>
      <c r="B11"/>
      <c r="C11"/>
      <c r="D11"/>
      <c r="E11"/>
      <c r="F11"/>
    </row>
    <row r="12" spans="1:6" s="15" customFormat="1">
      <c r="A12" s="31"/>
      <c r="B12"/>
      <c r="C12"/>
      <c r="D12"/>
      <c r="E12"/>
      <c r="F12"/>
    </row>
    <row r="13" spans="1:6" s="15" customFormat="1">
      <c r="A13" s="31"/>
      <c r="B13"/>
      <c r="C13"/>
      <c r="D13"/>
      <c r="E13"/>
      <c r="F13"/>
    </row>
    <row r="14" spans="1:6" s="15" customFormat="1">
      <c r="A14" s="31"/>
      <c r="B14"/>
      <c r="C14"/>
      <c r="D14"/>
      <c r="E14"/>
      <c r="F14"/>
    </row>
    <row r="15" spans="1:6" s="15" customFormat="1">
      <c r="A15" s="31"/>
      <c r="B15"/>
      <c r="C15"/>
      <c r="D15"/>
      <c r="E15"/>
      <c r="F15"/>
    </row>
    <row r="16" spans="1:6" s="15" customFormat="1">
      <c r="A16" s="31"/>
      <c r="B16"/>
      <c r="C16"/>
      <c r="D16"/>
      <c r="E16"/>
      <c r="F16"/>
    </row>
    <row r="17" spans="1:6" s="15" customFormat="1">
      <c r="A17" s="31"/>
      <c r="B17"/>
      <c r="C17"/>
      <c r="D17"/>
      <c r="E17"/>
      <c r="F17"/>
    </row>
    <row r="18" spans="1:6" s="15" customFormat="1">
      <c r="A18" s="31"/>
      <c r="B18"/>
      <c r="C18"/>
      <c r="D18"/>
      <c r="E18"/>
      <c r="F18"/>
    </row>
    <row r="19" spans="1:6" s="15" customFormat="1">
      <c r="A19" s="31"/>
      <c r="B19"/>
      <c r="C19"/>
      <c r="D19"/>
      <c r="E19"/>
      <c r="F19"/>
    </row>
    <row r="20" spans="1:6" s="15" customFormat="1">
      <c r="A20" s="31"/>
      <c r="B20"/>
      <c r="C20"/>
      <c r="D20"/>
      <c r="E20"/>
      <c r="F20"/>
    </row>
    <row r="21" spans="1:6" s="15" customFormat="1">
      <c r="A21" s="31"/>
      <c r="B21"/>
      <c r="C21"/>
      <c r="D21"/>
      <c r="E21"/>
      <c r="F21"/>
    </row>
    <row r="22" spans="1:6" s="15" customFormat="1">
      <c r="A22" s="31"/>
      <c r="B22"/>
      <c r="C22"/>
      <c r="D22"/>
      <c r="E22"/>
      <c r="F22"/>
    </row>
    <row r="23" spans="1:6" s="20" customFormat="1">
      <c r="A23" s="31"/>
      <c r="B23"/>
      <c r="C23"/>
      <c r="D23"/>
      <c r="E23"/>
      <c r="F23"/>
    </row>
  </sheetData>
  <mergeCells count="2">
    <mergeCell ref="A1:F1"/>
    <mergeCell ref="D2:F2"/>
  </mergeCells>
  <phoneticPr fontId="3" type="noConversion"/>
  <pageMargins left="0.7" right="0.7" top="0.75" bottom="0.75" header="0.3" footer="0.3"/>
  <pageSetup paperSize="9" scale="8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2020年对账单</vt:lpstr>
      <vt:lpstr>爱心妈妈慈善会</vt:lpstr>
      <vt:lpstr>崇世天星调良马术公益</vt:lpstr>
      <vt:lpstr>崇世彩虹行动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wy</cp:lastModifiedBy>
  <cp:lastPrinted>2019-09-11T01:59:13Z</cp:lastPrinted>
  <dcterms:created xsi:type="dcterms:W3CDTF">2016-07-06T08:17:47Z</dcterms:created>
  <dcterms:modified xsi:type="dcterms:W3CDTF">2021-01-28T08:42:03Z</dcterms:modified>
</cp:coreProperties>
</file>