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0" windowWidth="20730" windowHeight="9450"/>
  </bookViews>
  <sheets>
    <sheet name="2019年对账单" sheetId="6" r:id="rId1"/>
    <sheet name="2019年爱心妈妈" sheetId="7" r:id="rId2"/>
    <sheet name="天星调良" sheetId="8" r:id="rId3"/>
    <sheet name="青海三川" sheetId="9" r:id="rId4"/>
  </sheets>
  <calcPr calcId="144525" concurrentCalc="0"/>
</workbook>
</file>

<file path=xl/calcChain.xml><?xml version="1.0" encoding="utf-8"?>
<calcChain xmlns="http://schemas.openxmlformats.org/spreadsheetml/2006/main">
  <c r="D16" i="7" l="1"/>
  <c r="C16" i="7"/>
  <c r="E16" i="6"/>
  <c r="E17" i="6"/>
  <c r="E18" i="6"/>
  <c r="E19" i="6"/>
  <c r="E20" i="6"/>
  <c r="D28" i="6"/>
  <c r="D29" i="6"/>
  <c r="C28" i="6"/>
  <c r="C29" i="6"/>
  <c r="E29" i="6"/>
  <c r="C8" i="8"/>
  <c r="D9" i="9"/>
  <c r="C9" i="9"/>
  <c r="E9" i="9"/>
  <c r="D8" i="8"/>
  <c r="E8" i="8"/>
  <c r="E9" i="7"/>
  <c r="E4" i="6"/>
  <c r="E5" i="6"/>
  <c r="E6" i="6"/>
  <c r="E7" i="6"/>
  <c r="E8" i="6"/>
  <c r="E9" i="6"/>
  <c r="E10" i="6"/>
  <c r="E11" i="6"/>
  <c r="E12" i="6"/>
  <c r="E13" i="6"/>
  <c r="E14" i="6"/>
  <c r="E15" i="6"/>
  <c r="E5" i="7"/>
  <c r="E6" i="7"/>
  <c r="E7" i="7"/>
  <c r="E8" i="7"/>
  <c r="E28" i="6"/>
  <c r="E16" i="7"/>
</calcChain>
</file>

<file path=xl/sharedStrings.xml><?xml version="1.0" encoding="utf-8"?>
<sst xmlns="http://schemas.openxmlformats.org/spreadsheetml/2006/main" count="91" uniqueCount="54">
  <si>
    <t xml:space="preserve">             货币单位：人民币（元）</t>
    <phoneticPr fontId="4" type="noConversion"/>
  </si>
  <si>
    <t>日期</t>
  </si>
  <si>
    <t>摘要</t>
  </si>
  <si>
    <t>借</t>
  </si>
  <si>
    <t>贷</t>
  </si>
  <si>
    <t>余额</t>
  </si>
  <si>
    <t>项目</t>
    <phoneticPr fontId="4" type="noConversion"/>
  </si>
  <si>
    <t>本年累计</t>
    <phoneticPr fontId="3" type="noConversion"/>
  </si>
  <si>
    <t>备注</t>
    <phoneticPr fontId="3" type="noConversion"/>
  </si>
  <si>
    <t>上年结余</t>
    <phoneticPr fontId="3" type="noConversion"/>
  </si>
  <si>
    <t>爱心妈妈</t>
    <phoneticPr fontId="3" type="noConversion"/>
  </si>
  <si>
    <t xml:space="preserve">
2019年崇世爱心基金对账单</t>
    <phoneticPr fontId="4" type="noConversion"/>
  </si>
  <si>
    <t>2010——2018年累计</t>
    <phoneticPr fontId="4" type="noConversion"/>
  </si>
  <si>
    <t>2019.01</t>
    <phoneticPr fontId="3" type="noConversion"/>
  </si>
  <si>
    <t>收易宝支付转爱心人士捐款</t>
    <phoneticPr fontId="3" type="noConversion"/>
  </si>
  <si>
    <t>2019.01</t>
    <phoneticPr fontId="3" type="noConversion"/>
  </si>
  <si>
    <t>付购买《贝壳里的梦》书款</t>
    <phoneticPr fontId="3" type="noConversion"/>
  </si>
  <si>
    <t>2019.02</t>
    <phoneticPr fontId="3" type="noConversion"/>
  </si>
  <si>
    <t>收北京华夏正略管理咨询有限公司捐款</t>
    <phoneticPr fontId="3" type="noConversion"/>
  </si>
  <si>
    <t>2019.02</t>
    <phoneticPr fontId="3" type="noConversion"/>
  </si>
  <si>
    <t>资助宗伟手术费</t>
    <phoneticPr fontId="3" type="noConversion"/>
  </si>
  <si>
    <t>2019.03</t>
    <phoneticPr fontId="3" type="noConversion"/>
  </si>
  <si>
    <t>收肇庆亚洲铝厂有限公司捐款</t>
    <phoneticPr fontId="3" type="noConversion"/>
  </si>
  <si>
    <t>2019年崇世爱心基金爱心妈妈对账单</t>
    <phoneticPr fontId="4" type="noConversion"/>
  </si>
  <si>
    <t>2019.01</t>
    <phoneticPr fontId="3" type="noConversion"/>
  </si>
  <si>
    <t>2019.03</t>
  </si>
  <si>
    <t>2019.03</t>
    <phoneticPr fontId="3" type="noConversion"/>
  </si>
  <si>
    <t>崇世：2907，爱心妈妈,1328</t>
    <phoneticPr fontId="3" type="noConversion"/>
  </si>
  <si>
    <t>崇世：2010，爱心妈妈,45650</t>
    <phoneticPr fontId="3" type="noConversion"/>
  </si>
  <si>
    <t>崇世：37545，爱心妈妈,563839.30</t>
    <phoneticPr fontId="3" type="noConversion"/>
  </si>
  <si>
    <t>2019.02</t>
  </si>
  <si>
    <t>2019.04</t>
    <phoneticPr fontId="3" type="noConversion"/>
  </si>
  <si>
    <t>2019.04</t>
    <phoneticPr fontId="3" type="noConversion"/>
  </si>
  <si>
    <t>收明亚保险经纪股份有限公司捐款</t>
    <phoneticPr fontId="3" type="noConversion"/>
  </si>
  <si>
    <t>2019.05</t>
    <phoneticPr fontId="3" type="noConversion"/>
  </si>
  <si>
    <t>收易宝支付转爱心人士捐款</t>
    <phoneticPr fontId="3" type="noConversion"/>
  </si>
  <si>
    <t>崇世</t>
    <phoneticPr fontId="3" type="noConversion"/>
  </si>
  <si>
    <t>2019.04</t>
    <phoneticPr fontId="3" type="noConversion"/>
  </si>
  <si>
    <t>崇世:41917.80，爱心妈妈：3826.20</t>
    <phoneticPr fontId="3" type="noConversion"/>
  </si>
  <si>
    <t xml:space="preserve">             货币单位：人民币（元）</t>
    <phoneticPr fontId="4" type="noConversion"/>
  </si>
  <si>
    <t>备注</t>
    <phoneticPr fontId="3" type="noConversion"/>
  </si>
  <si>
    <t>上年结余</t>
    <phoneticPr fontId="3" type="noConversion"/>
  </si>
  <si>
    <t>本年累计</t>
    <phoneticPr fontId="3" type="noConversion"/>
  </si>
  <si>
    <t>2019年崇世爱心基金天星调良马术对账单</t>
    <phoneticPr fontId="4" type="noConversion"/>
  </si>
  <si>
    <t>本年累计</t>
    <phoneticPr fontId="3" type="noConversion"/>
  </si>
  <si>
    <t>2019年崇世爱心基金青海三川彩虹行动对账单</t>
    <phoneticPr fontId="4" type="noConversion"/>
  </si>
  <si>
    <t>2010-2019年累计</t>
    <phoneticPr fontId="3" type="noConversion"/>
  </si>
  <si>
    <t>2019.06</t>
    <phoneticPr fontId="3" type="noConversion"/>
  </si>
  <si>
    <t>收易宝支付转爱心人士捐款</t>
    <phoneticPr fontId="3" type="noConversion"/>
  </si>
  <si>
    <t>付2019年捡回珍珠计划资助款</t>
    <phoneticPr fontId="3" type="noConversion"/>
  </si>
  <si>
    <t>举办关怀成长讲座相关费用</t>
    <phoneticPr fontId="3" type="noConversion"/>
  </si>
  <si>
    <t>付崇世基金资助爱希7名贫困生款</t>
    <phoneticPr fontId="3" type="noConversion"/>
  </si>
  <si>
    <t>调减2018.11月美利坚合众国驻华大使馆69390元捐款（实际用于小水滴新生基金）</t>
    <phoneticPr fontId="3" type="noConversion"/>
  </si>
  <si>
    <t>付杨同学资助款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</si>
</sst>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楷体_GB2312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43" fontId="9" fillId="0" borderId="1" xfId="0" applyNumberFormat="1" applyFont="1" applyBorder="1">
      <alignment vertical="center"/>
    </xf>
    <xf numFmtId="5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43" fontId="7" fillId="0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58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43" fontId="13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right" vertical="center"/>
    </xf>
    <xf numFmtId="43" fontId="14" fillId="0" borderId="1" xfId="0" applyNumberFormat="1" applyFont="1" applyBorder="1">
      <alignment vertical="center"/>
    </xf>
    <xf numFmtId="0" fontId="9" fillId="0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33" sqref="F33"/>
    </sheetView>
  </sheetViews>
  <sheetFormatPr defaultColWidth="65.5" defaultRowHeight="12"/>
  <cols>
    <col min="1" max="1" width="9.5" style="15" bestFit="1" customWidth="1"/>
    <col min="2" max="2" width="47.5" style="15" customWidth="1"/>
    <col min="3" max="3" width="21.75" style="21" customWidth="1"/>
    <col min="4" max="4" width="19.375" style="19" customWidth="1"/>
    <col min="5" max="5" width="16.125" style="15" bestFit="1" customWidth="1"/>
    <col min="6" max="6" width="31.375" style="21" customWidth="1"/>
    <col min="7" max="16384" width="65.5" style="15"/>
  </cols>
  <sheetData>
    <row r="1" spans="1:6" ht="42.75" customHeight="1">
      <c r="A1" s="61" t="s">
        <v>11</v>
      </c>
      <c r="B1" s="62"/>
      <c r="C1" s="62"/>
      <c r="D1" s="62"/>
      <c r="E1" s="62"/>
      <c r="F1" s="63"/>
    </row>
    <row r="2" spans="1:6">
      <c r="A2" s="16"/>
      <c r="B2" s="17"/>
      <c r="C2" s="7"/>
      <c r="D2" s="64" t="s">
        <v>0</v>
      </c>
      <c r="E2" s="64"/>
      <c r="F2" s="64"/>
    </row>
    <row r="3" spans="1:6" s="18" customForma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6</v>
      </c>
    </row>
    <row r="4" spans="1:6" s="18" customFormat="1">
      <c r="A4" s="13">
        <v>2019.01</v>
      </c>
      <c r="B4" s="23" t="s">
        <v>12</v>
      </c>
      <c r="C4" s="24">
        <v>20385135.48</v>
      </c>
      <c r="D4" s="14">
        <v>18470099.609999999</v>
      </c>
      <c r="E4" s="22">
        <f>C4-D4</f>
        <v>1915035.870000001</v>
      </c>
      <c r="F4" s="25"/>
    </row>
    <row r="5" spans="1:6" s="38" customFormat="1" ht="13.5">
      <c r="A5" s="26" t="s">
        <v>13</v>
      </c>
      <c r="B5" s="27" t="s">
        <v>14</v>
      </c>
      <c r="C5" s="28">
        <v>4235</v>
      </c>
      <c r="D5" s="1"/>
      <c r="E5" s="36">
        <f>E4+C5-D5</f>
        <v>1919270.870000001</v>
      </c>
      <c r="F5" s="37" t="s">
        <v>27</v>
      </c>
    </row>
    <row r="6" spans="1:6" s="38" customFormat="1" ht="13.5">
      <c r="A6" s="26" t="s">
        <v>15</v>
      </c>
      <c r="B6" s="27" t="s">
        <v>16</v>
      </c>
      <c r="C6" s="28"/>
      <c r="D6" s="1">
        <v>2650</v>
      </c>
      <c r="E6" s="36">
        <f t="shared" ref="E6:E20" si="0">E5+C6-D6</f>
        <v>1916620.870000001</v>
      </c>
      <c r="F6" s="37"/>
    </row>
    <row r="7" spans="1:6" s="38" customFormat="1" ht="13.5">
      <c r="A7" s="26" t="s">
        <v>17</v>
      </c>
      <c r="B7" s="27" t="s">
        <v>14</v>
      </c>
      <c r="C7" s="28">
        <v>47660</v>
      </c>
      <c r="D7" s="1"/>
      <c r="E7" s="36">
        <f t="shared" si="0"/>
        <v>1964280.870000001</v>
      </c>
      <c r="F7" s="37" t="s">
        <v>28</v>
      </c>
    </row>
    <row r="8" spans="1:6" s="38" customFormat="1" ht="13.5">
      <c r="A8" s="26" t="s">
        <v>17</v>
      </c>
      <c r="B8" s="27" t="s">
        <v>18</v>
      </c>
      <c r="C8" s="28">
        <v>100000</v>
      </c>
      <c r="D8" s="1"/>
      <c r="E8" s="36">
        <f t="shared" si="0"/>
        <v>2064280.870000001</v>
      </c>
      <c r="F8" s="37"/>
    </row>
    <row r="9" spans="1:6" s="38" customFormat="1" ht="13.5">
      <c r="A9" s="26" t="s">
        <v>19</v>
      </c>
      <c r="B9" s="27" t="s">
        <v>20</v>
      </c>
      <c r="C9" s="28"/>
      <c r="D9" s="1">
        <v>26413.97</v>
      </c>
      <c r="E9" s="36">
        <f t="shared" si="0"/>
        <v>2037866.9000000011</v>
      </c>
      <c r="F9" s="37"/>
    </row>
    <row r="10" spans="1:6" s="38" customFormat="1" ht="13.5">
      <c r="A10" s="26" t="s">
        <v>21</v>
      </c>
      <c r="B10" s="27" t="s">
        <v>22</v>
      </c>
      <c r="C10" s="28">
        <v>13860</v>
      </c>
      <c r="D10" s="1"/>
      <c r="E10" s="36">
        <f t="shared" si="0"/>
        <v>2051726.9000000011</v>
      </c>
      <c r="F10" s="37" t="s">
        <v>10</v>
      </c>
    </row>
    <row r="11" spans="1:6" s="38" customFormat="1" ht="13.5">
      <c r="A11" s="32" t="s">
        <v>26</v>
      </c>
      <c r="B11" s="33" t="s">
        <v>14</v>
      </c>
      <c r="C11" s="34">
        <v>601384.30000000005</v>
      </c>
      <c r="D11" s="35"/>
      <c r="E11" s="36">
        <f t="shared" si="0"/>
        <v>2653111.2000000011</v>
      </c>
      <c r="F11" s="37" t="s">
        <v>29</v>
      </c>
    </row>
    <row r="12" spans="1:6" s="38" customFormat="1" ht="24">
      <c r="A12" s="32" t="s">
        <v>31</v>
      </c>
      <c r="B12" s="33" t="s">
        <v>52</v>
      </c>
      <c r="C12" s="42">
        <v>-69390</v>
      </c>
      <c r="D12" s="35"/>
      <c r="E12" s="36">
        <f t="shared" si="0"/>
        <v>2583721.2000000011</v>
      </c>
      <c r="F12" s="37"/>
    </row>
    <row r="13" spans="1:6" s="38" customFormat="1" ht="13.5">
      <c r="A13" s="32" t="s">
        <v>32</v>
      </c>
      <c r="B13" s="33" t="s">
        <v>33</v>
      </c>
      <c r="C13" s="34">
        <v>8160</v>
      </c>
      <c r="D13" s="35"/>
      <c r="E13" s="36">
        <f t="shared" si="0"/>
        <v>2591881.2000000011</v>
      </c>
      <c r="F13" s="37"/>
    </row>
    <row r="14" spans="1:6" s="38" customFormat="1" ht="13.5">
      <c r="A14" s="32" t="s">
        <v>32</v>
      </c>
      <c r="B14" s="33" t="s">
        <v>14</v>
      </c>
      <c r="C14" s="34">
        <v>45744</v>
      </c>
      <c r="D14" s="35"/>
      <c r="E14" s="36">
        <f t="shared" si="0"/>
        <v>2637625.2000000011</v>
      </c>
      <c r="F14" s="37" t="s">
        <v>38</v>
      </c>
    </row>
    <row r="15" spans="1:6" s="38" customFormat="1" ht="13.5">
      <c r="A15" s="32" t="s">
        <v>34</v>
      </c>
      <c r="B15" s="33" t="s">
        <v>35</v>
      </c>
      <c r="C15" s="34">
        <v>15415</v>
      </c>
      <c r="D15" s="35"/>
      <c r="E15" s="36">
        <f t="shared" si="0"/>
        <v>2653040.2000000011</v>
      </c>
      <c r="F15" s="37" t="s">
        <v>36</v>
      </c>
    </row>
    <row r="16" spans="1:6">
      <c r="A16" s="26" t="s">
        <v>47</v>
      </c>
      <c r="B16" s="27" t="s">
        <v>48</v>
      </c>
      <c r="C16" s="28">
        <v>15233.71</v>
      </c>
      <c r="D16" s="1"/>
      <c r="E16" s="36">
        <f t="shared" si="0"/>
        <v>2668273.9100000011</v>
      </c>
      <c r="F16" s="37" t="s">
        <v>36</v>
      </c>
    </row>
    <row r="17" spans="1:6">
      <c r="A17" s="26" t="s">
        <v>47</v>
      </c>
      <c r="B17" s="27" t="s">
        <v>49</v>
      </c>
      <c r="C17" s="28"/>
      <c r="D17" s="1">
        <v>675000</v>
      </c>
      <c r="E17" s="36">
        <f t="shared" si="0"/>
        <v>1993273.9100000011</v>
      </c>
      <c r="F17" s="57"/>
    </row>
    <row r="18" spans="1:6">
      <c r="A18" s="26" t="s">
        <v>47</v>
      </c>
      <c r="B18" s="27" t="s">
        <v>53</v>
      </c>
      <c r="C18" s="28"/>
      <c r="D18" s="1">
        <v>3000</v>
      </c>
      <c r="E18" s="36">
        <f t="shared" si="0"/>
        <v>1990273.9100000011</v>
      </c>
      <c r="F18" s="57"/>
    </row>
    <row r="19" spans="1:6">
      <c r="A19" s="26" t="s">
        <v>47</v>
      </c>
      <c r="B19" s="27" t="s">
        <v>50</v>
      </c>
      <c r="C19" s="28"/>
      <c r="D19" s="1">
        <v>11566.52</v>
      </c>
      <c r="E19" s="36">
        <f t="shared" si="0"/>
        <v>1978707.3900000011</v>
      </c>
      <c r="F19" s="57"/>
    </row>
    <row r="20" spans="1:6">
      <c r="A20" s="46" t="s">
        <v>47</v>
      </c>
      <c r="B20" s="47" t="s">
        <v>51</v>
      </c>
      <c r="C20" s="48"/>
      <c r="D20" s="49">
        <v>67000</v>
      </c>
      <c r="E20" s="36">
        <f t="shared" si="0"/>
        <v>1911707.3900000011</v>
      </c>
      <c r="F20" s="57"/>
    </row>
    <row r="21" spans="1:6">
      <c r="A21" s="56"/>
      <c r="B21" s="56"/>
      <c r="C21" s="57"/>
      <c r="D21" s="58"/>
      <c r="E21" s="56"/>
      <c r="F21" s="57"/>
    </row>
    <row r="22" spans="1:6">
      <c r="A22" s="56"/>
      <c r="B22" s="56"/>
      <c r="C22" s="57"/>
      <c r="D22" s="58"/>
      <c r="E22" s="56"/>
      <c r="F22" s="57"/>
    </row>
    <row r="23" spans="1:6">
      <c r="A23" s="56"/>
      <c r="B23" s="56"/>
      <c r="C23" s="57"/>
      <c r="D23" s="58"/>
      <c r="E23" s="56"/>
      <c r="F23" s="57"/>
    </row>
    <row r="24" spans="1:6">
      <c r="A24" s="56"/>
      <c r="B24" s="56"/>
      <c r="C24" s="57"/>
      <c r="D24" s="58"/>
      <c r="E24" s="56"/>
      <c r="F24" s="57"/>
    </row>
    <row r="25" spans="1:6">
      <c r="A25" s="56"/>
      <c r="B25" s="56"/>
      <c r="C25" s="57"/>
      <c r="D25" s="58"/>
      <c r="E25" s="56"/>
      <c r="F25" s="57"/>
    </row>
    <row r="26" spans="1:6">
      <c r="A26" s="56"/>
      <c r="B26" s="56"/>
      <c r="C26" s="57"/>
      <c r="D26" s="58"/>
      <c r="E26" s="56"/>
      <c r="F26" s="57"/>
    </row>
    <row r="27" spans="1:6">
      <c r="A27" s="56"/>
      <c r="B27" s="56"/>
      <c r="C27" s="57"/>
      <c r="D27" s="58"/>
      <c r="E27" s="56"/>
      <c r="F27" s="57"/>
    </row>
    <row r="28" spans="1:6" s="20" customFormat="1">
      <c r="A28" s="2"/>
      <c r="B28" s="3" t="s">
        <v>7</v>
      </c>
      <c r="C28" s="4">
        <f>SUM(C5:C27)</f>
        <v>782302.01</v>
      </c>
      <c r="D28" s="4">
        <f>SUM(D5:D27)</f>
        <v>785630.49</v>
      </c>
      <c r="E28" s="5">
        <f>E4+C28-D28</f>
        <v>1911707.3900000008</v>
      </c>
      <c r="F28" s="6"/>
    </row>
    <row r="29" spans="1:6" ht="21" customHeight="1">
      <c r="A29" s="51"/>
      <c r="B29" s="52" t="s">
        <v>46</v>
      </c>
      <c r="C29" s="53">
        <f>C4+C28</f>
        <v>21167437.490000002</v>
      </c>
      <c r="D29" s="53">
        <f>D4+D28</f>
        <v>19255730.099999998</v>
      </c>
      <c r="E29" s="54">
        <f>C29-D29</f>
        <v>1911707.3900000043</v>
      </c>
      <c r="F29" s="55"/>
    </row>
  </sheetData>
  <mergeCells count="2">
    <mergeCell ref="A1:F1"/>
    <mergeCell ref="D2:F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4" sqref="F24"/>
    </sheetView>
  </sheetViews>
  <sheetFormatPr defaultRowHeight="13.5"/>
  <cols>
    <col min="1" max="1" width="13.375" style="31" customWidth="1"/>
    <col min="2" max="2" width="33.5" customWidth="1"/>
    <col min="3" max="3" width="18.625" customWidth="1"/>
    <col min="4" max="4" width="20.375" customWidth="1"/>
    <col min="5" max="5" width="20" customWidth="1"/>
    <col min="6" max="6" width="21.875" customWidth="1"/>
  </cols>
  <sheetData>
    <row r="1" spans="1:6" ht="54" customHeight="1">
      <c r="A1" s="61" t="s">
        <v>23</v>
      </c>
      <c r="B1" s="62"/>
      <c r="C1" s="62"/>
      <c r="D1" s="62"/>
      <c r="E1" s="62"/>
      <c r="F1" s="63"/>
    </row>
    <row r="2" spans="1:6">
      <c r="A2" s="29"/>
      <c r="B2" s="17"/>
      <c r="C2" s="7"/>
      <c r="D2" s="64" t="s">
        <v>0</v>
      </c>
      <c r="E2" s="64"/>
      <c r="F2" s="64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8</v>
      </c>
    </row>
    <row r="4" spans="1:6" s="38" customFormat="1">
      <c r="A4" s="32" t="s">
        <v>24</v>
      </c>
      <c r="B4" s="39" t="s">
        <v>9</v>
      </c>
      <c r="C4" s="41"/>
      <c r="D4" s="24"/>
      <c r="E4" s="41">
        <v>165818.35</v>
      </c>
      <c r="F4" s="40"/>
    </row>
    <row r="5" spans="1:6" s="38" customFormat="1">
      <c r="A5" s="26" t="s">
        <v>13</v>
      </c>
      <c r="B5" s="27" t="s">
        <v>14</v>
      </c>
      <c r="C5" s="34">
        <v>1328</v>
      </c>
      <c r="D5" s="35"/>
      <c r="E5" s="36">
        <f>E4+C5-D5</f>
        <v>167146.35</v>
      </c>
      <c r="F5" s="37"/>
    </row>
    <row r="6" spans="1:6" s="38" customFormat="1">
      <c r="A6" s="26" t="s">
        <v>30</v>
      </c>
      <c r="B6" s="27" t="s">
        <v>14</v>
      </c>
      <c r="C6" s="34">
        <v>45650</v>
      </c>
      <c r="D6" s="35"/>
      <c r="E6" s="36">
        <f t="shared" ref="E6:E9" si="0">E5+C6-D6</f>
        <v>212796.35</v>
      </c>
      <c r="F6" s="37"/>
    </row>
    <row r="7" spans="1:6" s="38" customFormat="1">
      <c r="A7" s="26" t="s">
        <v>25</v>
      </c>
      <c r="B7" s="27" t="s">
        <v>14</v>
      </c>
      <c r="C7" s="34">
        <v>563839.30000000005</v>
      </c>
      <c r="D7" s="35"/>
      <c r="E7" s="36">
        <f t="shared" si="0"/>
        <v>776635.65</v>
      </c>
      <c r="F7" s="37"/>
    </row>
    <row r="8" spans="1:6" s="38" customFormat="1">
      <c r="A8" s="26" t="s">
        <v>21</v>
      </c>
      <c r="B8" s="27" t="s">
        <v>22</v>
      </c>
      <c r="C8" s="28">
        <v>13860</v>
      </c>
      <c r="D8" s="1"/>
      <c r="E8" s="36">
        <f t="shared" si="0"/>
        <v>790495.65</v>
      </c>
      <c r="F8" s="37"/>
    </row>
    <row r="9" spans="1:6" s="38" customFormat="1">
      <c r="A9" s="26" t="s">
        <v>37</v>
      </c>
      <c r="B9" s="27" t="s">
        <v>14</v>
      </c>
      <c r="C9" s="28">
        <v>3826.2</v>
      </c>
      <c r="D9" s="1"/>
      <c r="E9" s="36">
        <f t="shared" si="0"/>
        <v>794321.85</v>
      </c>
      <c r="F9" s="37"/>
    </row>
    <row r="10" spans="1:6">
      <c r="A10" s="59"/>
      <c r="B10" s="60"/>
      <c r="C10" s="60"/>
      <c r="D10" s="60"/>
      <c r="E10" s="60"/>
      <c r="F10" s="60"/>
    </row>
    <row r="11" spans="1:6">
      <c r="A11" s="59"/>
      <c r="B11" s="60"/>
      <c r="C11" s="60"/>
      <c r="D11" s="60"/>
      <c r="E11" s="60"/>
      <c r="F11" s="60"/>
    </row>
    <row r="12" spans="1:6">
      <c r="A12" s="59"/>
      <c r="B12" s="60"/>
      <c r="C12" s="60"/>
      <c r="D12" s="60"/>
      <c r="E12" s="60"/>
      <c r="F12" s="60"/>
    </row>
    <row r="13" spans="1:6">
      <c r="A13" s="59"/>
      <c r="B13" s="60"/>
      <c r="C13" s="60"/>
      <c r="D13" s="60"/>
      <c r="E13" s="60"/>
      <c r="F13" s="60"/>
    </row>
    <row r="14" spans="1:6">
      <c r="A14" s="59"/>
      <c r="B14" s="60"/>
      <c r="C14" s="60"/>
      <c r="D14" s="60"/>
      <c r="E14" s="60"/>
      <c r="F14" s="60"/>
    </row>
    <row r="15" spans="1:6">
      <c r="A15" s="59"/>
      <c r="B15" s="60"/>
      <c r="C15" s="60"/>
      <c r="D15" s="60"/>
      <c r="E15" s="60"/>
      <c r="F15" s="60"/>
    </row>
    <row r="16" spans="1:6" s="20" customFormat="1" ht="22.5" customHeight="1">
      <c r="A16" s="30"/>
      <c r="B16" s="3" t="s">
        <v>7</v>
      </c>
      <c r="C16" s="4">
        <f>SUM(C5:C15)</f>
        <v>628503.5</v>
      </c>
      <c r="D16" s="4">
        <f>SUM(D5:D15)</f>
        <v>0</v>
      </c>
      <c r="E16" s="5">
        <f>E4+C16-D16</f>
        <v>794321.85</v>
      </c>
      <c r="F16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8" sqref="C28"/>
    </sheetView>
  </sheetViews>
  <sheetFormatPr defaultRowHeight="13.5"/>
  <cols>
    <col min="1" max="1" width="13.375" style="31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20.25">
      <c r="A1" s="61" t="s">
        <v>43</v>
      </c>
      <c r="B1" s="62"/>
      <c r="C1" s="62"/>
      <c r="D1" s="62"/>
      <c r="E1" s="62"/>
      <c r="F1" s="63"/>
    </row>
    <row r="2" spans="1:6">
      <c r="A2" s="29"/>
      <c r="B2" s="17"/>
      <c r="C2" s="7"/>
      <c r="D2" s="64" t="s">
        <v>39</v>
      </c>
      <c r="E2" s="64"/>
      <c r="F2" s="64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40</v>
      </c>
    </row>
    <row r="4" spans="1:6" s="44" customFormat="1">
      <c r="A4" s="16">
        <v>2019.01</v>
      </c>
      <c r="B4" s="39" t="s">
        <v>41</v>
      </c>
      <c r="C4" s="7"/>
      <c r="D4" s="43"/>
      <c r="E4" s="7">
        <v>703983</v>
      </c>
      <c r="F4" s="39"/>
    </row>
    <row r="5" spans="1:6" s="38" customFormat="1">
      <c r="A5" s="45"/>
      <c r="B5" s="33"/>
      <c r="C5" s="34"/>
      <c r="D5" s="35"/>
      <c r="E5" s="36"/>
      <c r="F5" s="39"/>
    </row>
    <row r="6" spans="1:6" s="38" customFormat="1">
      <c r="A6" s="32"/>
      <c r="B6" s="33"/>
      <c r="C6" s="34"/>
      <c r="D6" s="35"/>
      <c r="E6" s="36"/>
      <c r="F6" s="39"/>
    </row>
    <row r="7" spans="1:6" s="15" customFormat="1" ht="12">
      <c r="A7" s="46"/>
      <c r="B7" s="47"/>
      <c r="C7" s="48"/>
      <c r="D7" s="49"/>
      <c r="E7" s="36"/>
      <c r="F7" s="39"/>
    </row>
    <row r="8" spans="1:6" s="20" customFormat="1" ht="12">
      <c r="A8" s="30"/>
      <c r="B8" s="3" t="s">
        <v>42</v>
      </c>
      <c r="C8" s="4">
        <f>SUM(C5:C7)</f>
        <v>0</v>
      </c>
      <c r="D8" s="4">
        <f>SUM(D5:D7)</f>
        <v>0</v>
      </c>
      <c r="E8" s="5">
        <f>E4+C8-D8</f>
        <v>703983</v>
      </c>
      <c r="F8" s="6"/>
    </row>
  </sheetData>
  <mergeCells count="2">
    <mergeCell ref="A1:F1"/>
    <mergeCell ref="D2:F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3" sqref="D23"/>
    </sheetView>
  </sheetViews>
  <sheetFormatPr defaultRowHeight="13.5"/>
  <cols>
    <col min="1" max="1" width="13.375" style="31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20.25">
      <c r="A1" s="61" t="s">
        <v>45</v>
      </c>
      <c r="B1" s="62"/>
      <c r="C1" s="62"/>
      <c r="D1" s="62"/>
      <c r="E1" s="62"/>
      <c r="F1" s="63"/>
    </row>
    <row r="2" spans="1:6">
      <c r="A2" s="29"/>
      <c r="B2" s="17"/>
      <c r="C2" s="7"/>
      <c r="D2" s="64" t="s">
        <v>39</v>
      </c>
      <c r="E2" s="64"/>
      <c r="F2" s="64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40</v>
      </c>
    </row>
    <row r="4" spans="1:6" s="44" customFormat="1">
      <c r="A4" s="16">
        <v>2019.01</v>
      </c>
      <c r="B4" s="33" t="s">
        <v>9</v>
      </c>
      <c r="C4" s="34"/>
      <c r="D4" s="43"/>
      <c r="E4" s="7">
        <v>52783.6</v>
      </c>
      <c r="F4" s="39"/>
    </row>
    <row r="5" spans="1:6" s="44" customFormat="1">
      <c r="A5" s="16"/>
      <c r="B5" s="33"/>
      <c r="C5" s="34"/>
      <c r="D5" s="43"/>
      <c r="E5" s="7"/>
      <c r="F5" s="39"/>
    </row>
    <row r="6" spans="1:6" s="44" customFormat="1">
      <c r="A6" s="16"/>
      <c r="B6" s="33"/>
      <c r="C6" s="34"/>
      <c r="D6" s="43"/>
      <c r="E6" s="7"/>
      <c r="F6" s="39"/>
    </row>
    <row r="7" spans="1:6" s="44" customFormat="1">
      <c r="A7" s="16"/>
      <c r="B7" s="33"/>
      <c r="C7" s="34"/>
      <c r="D7" s="43"/>
      <c r="E7" s="7"/>
      <c r="F7" s="39"/>
    </row>
    <row r="8" spans="1:6" s="38" customFormat="1">
      <c r="A8" s="45"/>
      <c r="B8" s="33"/>
      <c r="C8" s="34"/>
      <c r="D8" s="35"/>
      <c r="E8" s="36"/>
      <c r="F8" s="50"/>
    </row>
    <row r="9" spans="1:6" s="20" customFormat="1" ht="12">
      <c r="A9" s="30"/>
      <c r="B9" s="3" t="s">
        <v>44</v>
      </c>
      <c r="C9" s="4">
        <f>SUM(C5:C8)</f>
        <v>0</v>
      </c>
      <c r="D9" s="4">
        <f>SUM(D5:D8)</f>
        <v>0</v>
      </c>
      <c r="E9" s="4">
        <f>E4+C9-D9</f>
        <v>52783.6</v>
      </c>
      <c r="F9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2019年对账单</vt:lpstr>
      <vt:lpstr>2019年爱心妈妈</vt:lpstr>
      <vt:lpstr>天星调良</vt:lpstr>
      <vt:lpstr>青海三川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tl</cp:lastModifiedBy>
  <cp:lastPrinted>2017-09-26T00:59:48Z</cp:lastPrinted>
  <dcterms:created xsi:type="dcterms:W3CDTF">2016-07-06T08:17:47Z</dcterms:created>
  <dcterms:modified xsi:type="dcterms:W3CDTF">2019-07-31T02:41:42Z</dcterms:modified>
</cp:coreProperties>
</file>