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9630" activeTab="1"/>
  </bookViews>
  <sheets>
    <sheet name="2017年对账单" sheetId="2" r:id="rId1"/>
    <sheet name="爱心妈妈慈善会" sheetId="3" r:id="rId2"/>
    <sheet name="协庆慈善孤儿学校" sheetId="5" r:id="rId3"/>
    <sheet name="纸路彝行" sheetId="6" r:id="rId4"/>
    <sheet name="天星调良马术" sheetId="7" r:id="rId5"/>
  </sheets>
  <calcPr calcId="145621"/>
</workbook>
</file>

<file path=xl/calcChain.xml><?xml version="1.0" encoding="utf-8"?>
<calcChain xmlns="http://schemas.openxmlformats.org/spreadsheetml/2006/main">
  <c r="D52" i="2" l="1"/>
  <c r="E4" i="2"/>
  <c r="C52" i="2"/>
  <c r="C53" i="2"/>
  <c r="D53" i="2" l="1"/>
  <c r="D54" i="2" s="1"/>
  <c r="C54" i="2"/>
  <c r="E4" i="7" l="1"/>
  <c r="E5" i="7" s="1"/>
  <c r="E6" i="7" s="1"/>
  <c r="E7" i="7" s="1"/>
  <c r="E54" i="2" l="1"/>
  <c r="E5" i="6" l="1"/>
  <c r="E6" i="6" s="1"/>
  <c r="E7" i="6" s="1"/>
  <c r="E8" i="6" s="1"/>
  <c r="E9" i="6" s="1"/>
  <c r="E4" i="6"/>
  <c r="E4" i="5" l="1"/>
  <c r="E5" i="5" s="1"/>
  <c r="E6" i="5" s="1"/>
  <c r="E7" i="5" s="1"/>
  <c r="E8" i="5" s="1"/>
  <c r="E9" i="5" s="1"/>
  <c r="E10" i="5" s="1"/>
  <c r="E4" i="3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l="1"/>
  <c r="E16" i="3" s="1"/>
  <c r="E17" i="3" s="1"/>
  <c r="E18" i="3" s="1"/>
  <c r="E19" i="3" s="1"/>
  <c r="E20" i="3" s="1"/>
  <c r="E21" i="3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</calcChain>
</file>

<file path=xl/sharedStrings.xml><?xml version="1.0" encoding="utf-8"?>
<sst xmlns="http://schemas.openxmlformats.org/spreadsheetml/2006/main" count="182" uniqueCount="109">
  <si>
    <t xml:space="preserve">             货币单位：人民币（元）</t>
    <phoneticPr fontId="5" type="noConversion"/>
  </si>
  <si>
    <t>日期</t>
  </si>
  <si>
    <t>摘要</t>
  </si>
  <si>
    <t>借</t>
  </si>
  <si>
    <t>贷</t>
  </si>
  <si>
    <t>余额</t>
  </si>
  <si>
    <t>项目</t>
    <phoneticPr fontId="5" type="noConversion"/>
  </si>
  <si>
    <t>2017.1.1</t>
    <phoneticPr fontId="4" type="noConversion"/>
  </si>
  <si>
    <t xml:space="preserve">
2017年崇世爱心基金对账单</t>
    <phoneticPr fontId="5" type="noConversion"/>
  </si>
  <si>
    <t>李华玉报销纸路彝行2016-2017年第一学期相关费用</t>
    <phoneticPr fontId="4" type="noConversion"/>
  </si>
  <si>
    <t>付资助乔子轩手术治疗费——中国人民解放军北京军区总医院</t>
    <phoneticPr fontId="4" type="noConversion"/>
  </si>
  <si>
    <t>付资助山西古建筑工程抢修款（尾款）——北京房地集团有限公司</t>
    <phoneticPr fontId="4" type="noConversion"/>
  </si>
  <si>
    <t>1月份</t>
    <phoneticPr fontId="4" type="noConversion"/>
  </si>
  <si>
    <t>收易宝支付转捐款20050.30元</t>
    <phoneticPr fontId="4" type="noConversion"/>
  </si>
  <si>
    <t>2月份</t>
    <phoneticPr fontId="4" type="noConversion"/>
  </si>
  <si>
    <t>收易宝支付有限公司转捐款129174.19元</t>
    <phoneticPr fontId="4" type="noConversion"/>
  </si>
  <si>
    <t>收神州数码系统集成服务有限公司捐款</t>
    <phoneticPr fontId="4" type="noConversion"/>
  </si>
  <si>
    <t>收申新兰代北京威动科技有限公司捐款</t>
    <phoneticPr fontId="4" type="noConversion"/>
  </si>
  <si>
    <t>收北京联盛嘉华影视文化传播有限公司捐款</t>
    <phoneticPr fontId="4" type="noConversion"/>
  </si>
  <si>
    <t>3月份</t>
    <phoneticPr fontId="4" type="noConversion"/>
  </si>
  <si>
    <t>收易宝支付有限公司转捐款283181.90元</t>
    <phoneticPr fontId="4" type="noConversion"/>
  </si>
  <si>
    <t xml:space="preserve">
2017年爱心妈妈慈善会对账单</t>
    <phoneticPr fontId="5" type="noConversion"/>
  </si>
  <si>
    <t>1-3月份</t>
    <phoneticPr fontId="4" type="noConversion"/>
  </si>
  <si>
    <t>贷</t>
    <phoneticPr fontId="4" type="noConversion"/>
  </si>
  <si>
    <t>收易宝支付有限公司转捐款385464.78元</t>
    <phoneticPr fontId="4" type="noConversion"/>
  </si>
  <si>
    <t>收郑青曼捐款</t>
    <phoneticPr fontId="4" type="noConversion"/>
  </si>
  <si>
    <t>收WANG XIAOHONG代爱心妈妈慈善会捐款</t>
    <phoneticPr fontId="4" type="noConversion"/>
  </si>
  <si>
    <t>上年结余</t>
    <phoneticPr fontId="4" type="noConversion"/>
  </si>
  <si>
    <t>单位：元</t>
    <phoneticPr fontId="4" type="noConversion"/>
  </si>
  <si>
    <t>备注</t>
    <phoneticPr fontId="5" type="noConversion"/>
  </si>
  <si>
    <t xml:space="preserve">
2017年协庆慈善孤儿学校对账单</t>
    <phoneticPr fontId="5" type="noConversion"/>
  </si>
  <si>
    <t>4月份</t>
    <phoneticPr fontId="4" type="noConversion"/>
  </si>
  <si>
    <t>收易宝支付有限公司转捐款35796.69元</t>
    <phoneticPr fontId="4" type="noConversion"/>
  </si>
  <si>
    <t xml:space="preserve">
2017年纸路彝行对账单</t>
    <phoneticPr fontId="5" type="noConversion"/>
  </si>
  <si>
    <t>收易宝支付转捐赠款</t>
    <phoneticPr fontId="4" type="noConversion"/>
  </si>
  <si>
    <t>3月</t>
    <phoneticPr fontId="4" type="noConversion"/>
  </si>
  <si>
    <t>4月</t>
    <phoneticPr fontId="4" type="noConversion"/>
  </si>
  <si>
    <t>明细见附件</t>
    <phoneticPr fontId="4" type="noConversion"/>
  </si>
  <si>
    <t>收易宝支付有限公司转捐款14220.72元</t>
    <phoneticPr fontId="4" type="noConversion"/>
  </si>
  <si>
    <t>付崇世爱心基金资助白银支教活动——张欣欣</t>
    <phoneticPr fontId="4" type="noConversion"/>
  </si>
  <si>
    <t>5月份</t>
    <phoneticPr fontId="4" type="noConversion"/>
  </si>
  <si>
    <t>收易宝支付有限公司转捐款1412元</t>
    <phoneticPr fontId="4" type="noConversion"/>
  </si>
  <si>
    <t>6月份</t>
    <phoneticPr fontId="4" type="noConversion"/>
  </si>
  <si>
    <t>收易宝支付有限公司转捐款1091.01元</t>
    <phoneticPr fontId="4" type="noConversion"/>
  </si>
  <si>
    <t>7月份</t>
    <phoneticPr fontId="4" type="noConversion"/>
  </si>
  <si>
    <t>收易宝支付有限公司转捐款79958.50元</t>
    <phoneticPr fontId="4" type="noConversion"/>
  </si>
  <si>
    <t>8月份</t>
    <phoneticPr fontId="4" type="noConversion"/>
  </si>
  <si>
    <t>收易宝支付有限公司转捐款7550.47元</t>
    <phoneticPr fontId="4" type="noConversion"/>
  </si>
  <si>
    <t>付资助甘肃白银地区中小学生助学金——学生个人账户</t>
    <phoneticPr fontId="4" type="noConversion"/>
  </si>
  <si>
    <t>付资助山西太原王希博治疗费——中国人民解放军北京军区总医院</t>
    <phoneticPr fontId="4" type="noConversion"/>
  </si>
  <si>
    <t>付资助甘肃白银志愿者生活补助款——21名大学生个人账户</t>
    <phoneticPr fontId="4" type="noConversion"/>
  </si>
  <si>
    <t xml:space="preserve">收北京嘉里大酒店有限公司捐款 </t>
    <phoneticPr fontId="4" type="noConversion"/>
  </si>
  <si>
    <t>付爱心妈妈北大医学部活动用餐费用——袁虹</t>
    <phoneticPr fontId="4" type="noConversion"/>
  </si>
  <si>
    <t>收潘慧代倪云修捐款</t>
    <phoneticPr fontId="4" type="noConversion"/>
  </si>
  <si>
    <t>付爱心衣物捐赠运费款——黄崇美</t>
    <phoneticPr fontId="4" type="noConversion"/>
  </si>
  <si>
    <t>收易宝支付有限公司转捐款468元</t>
    <phoneticPr fontId="4" type="noConversion"/>
  </si>
  <si>
    <t>8月份</t>
    <phoneticPr fontId="4" type="noConversion"/>
  </si>
  <si>
    <t>7月</t>
    <phoneticPr fontId="4" type="noConversion"/>
  </si>
  <si>
    <t>6月</t>
    <phoneticPr fontId="4" type="noConversion"/>
  </si>
  <si>
    <t>北京李老师周二班</t>
    <phoneticPr fontId="4" type="noConversion"/>
  </si>
  <si>
    <t>本年累计</t>
    <phoneticPr fontId="4" type="noConversion"/>
  </si>
  <si>
    <t>收赵文玲代RUEY-BIN KAO捐款</t>
    <phoneticPr fontId="4" type="noConversion"/>
  </si>
  <si>
    <t>小水滴</t>
    <phoneticPr fontId="4" type="noConversion"/>
  </si>
  <si>
    <t>纸路彝行</t>
    <phoneticPr fontId="4" type="noConversion"/>
  </si>
  <si>
    <t>具体见附表</t>
    <phoneticPr fontId="4" type="noConversion"/>
  </si>
  <si>
    <t>爱心妈妈慈善会</t>
    <phoneticPr fontId="4" type="noConversion"/>
  </si>
  <si>
    <t>协庆慈善孤儿学校</t>
    <phoneticPr fontId="4" type="noConversion"/>
  </si>
  <si>
    <t>爱希学校</t>
    <phoneticPr fontId="4" type="noConversion"/>
  </si>
  <si>
    <t xml:space="preserve">
2017年天星调良马术公益对账单</t>
    <phoneticPr fontId="5" type="noConversion"/>
  </si>
  <si>
    <t>1月</t>
    <phoneticPr fontId="4" type="noConversion"/>
  </si>
  <si>
    <t>上年结转</t>
    <phoneticPr fontId="4" type="noConversion"/>
  </si>
  <si>
    <t>付资助北大志愿者林萍萍510元，付雪峰750元劳务费</t>
    <phoneticPr fontId="4" type="noConversion"/>
  </si>
  <si>
    <t>8月份</t>
    <phoneticPr fontId="4" type="noConversion"/>
  </si>
  <si>
    <t>付30位小珍珠资助款</t>
    <phoneticPr fontId="4" type="noConversion"/>
  </si>
  <si>
    <t>2010年-2017年累计</t>
    <phoneticPr fontId="4" type="noConversion"/>
  </si>
  <si>
    <t>9月份</t>
    <phoneticPr fontId="4" type="noConversion"/>
  </si>
  <si>
    <t>收易宝支付转捐款150583元，掉数据3.01元</t>
    <phoneticPr fontId="4" type="noConversion"/>
  </si>
  <si>
    <t>11月份</t>
    <phoneticPr fontId="4" type="noConversion"/>
  </si>
  <si>
    <t>12月份</t>
    <phoneticPr fontId="4" type="noConversion"/>
  </si>
  <si>
    <t>收易宝支付转捐款180436元，掉数据2.15元</t>
    <phoneticPr fontId="4" type="noConversion"/>
  </si>
  <si>
    <t>付资助北大志愿者林萍萍600元，付雪峰1324元</t>
    <phoneticPr fontId="4" type="noConversion"/>
  </si>
  <si>
    <t>收ZHAO QIAO捐款——崇世爱心基金（爱心妈妈）</t>
    <phoneticPr fontId="4" type="noConversion"/>
  </si>
  <si>
    <t>付资助甘肃榆林一中靖远一中和青海互助中学珍珠生款——浙江省新华爱心教育基金会</t>
    <phoneticPr fontId="4" type="noConversion"/>
  </si>
  <si>
    <t>付资助李语涵费用——李昀峰转账15000元，现金5000元</t>
    <phoneticPr fontId="4" type="noConversion"/>
  </si>
  <si>
    <t>卢昌永报销三川支教行费用——卢昌永</t>
    <phoneticPr fontId="4" type="noConversion"/>
  </si>
  <si>
    <t>付“天星调良公益”资助武汉商学院马术专业11名贫困生款——个人汇款</t>
    <phoneticPr fontId="4" type="noConversion"/>
  </si>
  <si>
    <t>付资助2017年暑期纸路益行资助12名同学生活款——靖西市南坡乡初级中学（许英合、陆美合、赵爱盈等12名）</t>
    <phoneticPr fontId="4" type="noConversion"/>
  </si>
  <si>
    <t>卢昌永报销广西支教活动费——卢昌永</t>
    <phoneticPr fontId="4" type="noConversion"/>
  </si>
  <si>
    <t>付资助协庆慈善孤儿学校修建讲堂款——协庆慈善孤儿学校</t>
    <phoneticPr fontId="4" type="noConversion"/>
  </si>
  <si>
    <t>付资助内蒙古马术16名贫困学生款——天星调良公益助学金</t>
    <phoneticPr fontId="4" type="noConversion"/>
  </si>
  <si>
    <t>爱心妈妈</t>
    <phoneticPr fontId="4" type="noConversion"/>
  </si>
  <si>
    <t>付资助北京大学医学部贫困大学生、研究生生活学习费用——北京大学教育基金会</t>
    <phoneticPr fontId="4" type="noConversion"/>
  </si>
  <si>
    <t>付资助北京大学医学部郝晋伟、马小龙、罗日生、杨晟、蔡燕生活学习费用——5名学生个人账户</t>
    <phoneticPr fontId="4" type="noConversion"/>
  </si>
  <si>
    <t>付资助北京师范大学贫困大学生、研究生生活学习费用——北京师范大学教育基金会</t>
    <phoneticPr fontId="4" type="noConversion"/>
  </si>
  <si>
    <t>卢昌永报销举办爱心讲座费用</t>
    <phoneticPr fontId="4" type="noConversion"/>
  </si>
  <si>
    <t>卢昌永报销爱心妈妈午餐费用——刘文6840元，袁虹8620元，颜妏如6077.50元</t>
    <phoneticPr fontId="4" type="noConversion"/>
  </si>
  <si>
    <t>收北京天星调良国际马术俱乐部有限公司捐款</t>
    <phoneticPr fontId="4" type="noConversion"/>
  </si>
  <si>
    <t>天星调良马术</t>
    <phoneticPr fontId="4" type="noConversion"/>
  </si>
  <si>
    <t>协庆</t>
    <phoneticPr fontId="4" type="noConversion"/>
  </si>
  <si>
    <t>收浙江欧美龙仪表有限公司捐款（珍珠生）</t>
    <phoneticPr fontId="4" type="noConversion"/>
  </si>
  <si>
    <t>收北京尼太格皮草时装有限公司捐款（爱心妈妈）</t>
    <phoneticPr fontId="4" type="noConversion"/>
  </si>
  <si>
    <t>收易宝支付转捐款45006.99元</t>
    <phoneticPr fontId="4" type="noConversion"/>
  </si>
  <si>
    <t>5月调账，链家公益转入15000元。</t>
    <phoneticPr fontId="4" type="noConversion"/>
  </si>
  <si>
    <t>2010——2016年累计</t>
    <phoneticPr fontId="5" type="noConversion"/>
  </si>
  <si>
    <t>付资助协庆慈善孤儿学校修建讲堂款</t>
    <phoneticPr fontId="4" type="noConversion"/>
  </si>
  <si>
    <t>收北京尼太格皮草时装有限公司捐款</t>
    <phoneticPr fontId="4" type="noConversion"/>
  </si>
  <si>
    <t>未从基金会账户中列支</t>
    <phoneticPr fontId="4" type="noConversion"/>
  </si>
  <si>
    <t>北京李老师周一班</t>
    <phoneticPr fontId="4" type="noConversion"/>
  </si>
  <si>
    <t>收ZHAO QIAO捐款——崇世爱心基金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</si>
</sst>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#,##0.00_);[Red]\(#,##0.00\)"/>
    <numFmt numFmtId="177" formatCode="0.00_);[Red]\(0.00\)"/>
    <numFmt numFmtId="178" formatCode="#,##0.00_ "/>
  </numFmts>
  <fonts count="1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name val="楷体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b/>
      <sz val="16"/>
      <name val="楷体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/>
  </cellStyleXfs>
  <cellXfs count="85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righ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10" fillId="0" borderId="1" xfId="0" applyNumberFormat="1" applyFont="1" applyFill="1" applyBorder="1" applyAlignment="1">
      <alignment horizontal="left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Border="1">
      <alignment vertical="center"/>
    </xf>
    <xf numFmtId="43" fontId="10" fillId="0" borderId="1" xfId="0" applyNumberFormat="1" applyFont="1" applyBorder="1">
      <alignment vertical="center"/>
    </xf>
    <xf numFmtId="0" fontId="10" fillId="0" borderId="1" xfId="0" applyFont="1" applyFill="1" applyBorder="1">
      <alignment vertical="center"/>
    </xf>
    <xf numFmtId="49" fontId="10" fillId="0" borderId="1" xfId="0" applyNumberFormat="1" applyFont="1" applyFill="1" applyBorder="1" applyAlignment="1">
      <alignment horizontal="left" vertical="center"/>
    </xf>
    <xf numFmtId="58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76" fontId="7" fillId="3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3" fontId="10" fillId="0" borderId="1" xfId="0" applyNumberFormat="1" applyFont="1" applyFill="1" applyBorder="1">
      <alignment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>
      <alignment vertical="center"/>
    </xf>
    <xf numFmtId="176" fontId="10" fillId="0" borderId="1" xfId="0" applyNumberFormat="1" applyFont="1" applyFill="1" applyBorder="1">
      <alignment vertical="center"/>
    </xf>
    <xf numFmtId="58" fontId="8" fillId="3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/>
    </xf>
    <xf numFmtId="43" fontId="9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178" fontId="10" fillId="0" borderId="1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43" fontId="8" fillId="0" borderId="1" xfId="1" applyFont="1" applyFill="1" applyBorder="1" applyAlignment="1">
      <alignment horizontal="center" vertical="center"/>
    </xf>
    <xf numFmtId="176" fontId="13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right" vertical="center"/>
    </xf>
    <xf numFmtId="43" fontId="9" fillId="0" borderId="1" xfId="0" applyNumberFormat="1" applyFont="1" applyBorder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0" fontId="12" fillId="0" borderId="0" xfId="0" applyFont="1">
      <alignment vertical="center"/>
    </xf>
    <xf numFmtId="43" fontId="9" fillId="0" borderId="1" xfId="0" applyNumberFormat="1" applyFont="1" applyFill="1" applyBorder="1">
      <alignment vertical="center"/>
    </xf>
    <xf numFmtId="43" fontId="11" fillId="0" borderId="1" xfId="0" applyNumberFormat="1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178" fontId="0" fillId="0" borderId="0" xfId="0" applyNumberFormat="1">
      <alignment vertical="center"/>
    </xf>
    <xf numFmtId="0" fontId="16" fillId="0" borderId="2" xfId="2" applyFont="1" applyFill="1" applyBorder="1" applyAlignment="1">
      <alignment horizontal="center" vertical="center" wrapText="1"/>
    </xf>
    <xf numFmtId="0" fontId="16" fillId="0" borderId="3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right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/>
    </xf>
    <xf numFmtId="0" fontId="3" fillId="2" borderId="1" xfId="2" applyFont="1" applyFill="1" applyBorder="1" applyAlignment="1">
      <alignment horizontal="center" vertical="top" wrapText="1"/>
    </xf>
  </cellXfs>
  <cellStyles count="3"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1" workbookViewId="0">
      <selection activeCell="A38" sqref="A38:F38"/>
    </sheetView>
  </sheetViews>
  <sheetFormatPr defaultColWidth="65.5" defaultRowHeight="12"/>
  <cols>
    <col min="1" max="1" width="9.5" style="48" bestFit="1" customWidth="1"/>
    <col min="2" max="2" width="89.5" style="48" customWidth="1"/>
    <col min="3" max="3" width="16.125" style="56" bestFit="1" customWidth="1"/>
    <col min="4" max="4" width="16.125" style="54" bestFit="1" customWidth="1"/>
    <col min="5" max="5" width="16.125" style="48" bestFit="1" customWidth="1"/>
    <col min="6" max="6" width="18.875" style="56" customWidth="1"/>
    <col min="7" max="16384" width="65.5" style="48"/>
  </cols>
  <sheetData>
    <row r="1" spans="1:6" ht="45.75" customHeight="1">
      <c r="A1" s="72" t="s">
        <v>8</v>
      </c>
      <c r="B1" s="73"/>
      <c r="C1" s="73"/>
      <c r="D1" s="73"/>
      <c r="E1" s="73"/>
      <c r="F1" s="74"/>
    </row>
    <row r="2" spans="1:6" ht="25.5" customHeight="1">
      <c r="A2" s="49"/>
      <c r="B2" s="50"/>
      <c r="C2" s="38"/>
      <c r="D2" s="75" t="s">
        <v>0</v>
      </c>
      <c r="E2" s="75"/>
      <c r="F2" s="75"/>
    </row>
    <row r="3" spans="1:6" s="51" customFormat="1">
      <c r="A3" s="39" t="s">
        <v>1</v>
      </c>
      <c r="B3" s="40" t="s">
        <v>2</v>
      </c>
      <c r="C3" s="41" t="s">
        <v>3</v>
      </c>
      <c r="D3" s="42" t="s">
        <v>4</v>
      </c>
      <c r="E3" s="43" t="s">
        <v>5</v>
      </c>
      <c r="F3" s="40" t="s">
        <v>6</v>
      </c>
    </row>
    <row r="4" spans="1:6" s="51" customFormat="1" ht="24">
      <c r="A4" s="44" t="s">
        <v>7</v>
      </c>
      <c r="B4" s="59" t="s">
        <v>103</v>
      </c>
      <c r="C4" s="60">
        <v>16502334.300000001</v>
      </c>
      <c r="D4" s="45">
        <v>14414934.42</v>
      </c>
      <c r="E4" s="57">
        <f>C4-D4</f>
        <v>2087399.8800000008</v>
      </c>
      <c r="F4" s="62" t="s">
        <v>102</v>
      </c>
    </row>
    <row r="5" spans="1:6">
      <c r="A5" s="10">
        <v>43080</v>
      </c>
      <c r="B5" s="9" t="s">
        <v>9</v>
      </c>
      <c r="C5" s="20"/>
      <c r="D5" s="28">
        <v>884</v>
      </c>
      <c r="E5" s="27">
        <f>E4+C5-D5</f>
        <v>2086515.8800000008</v>
      </c>
      <c r="F5" s="20" t="s">
        <v>63</v>
      </c>
    </row>
    <row r="6" spans="1:6">
      <c r="A6" s="18">
        <v>42745</v>
      </c>
      <c r="B6" s="19" t="s">
        <v>10</v>
      </c>
      <c r="C6" s="20"/>
      <c r="D6" s="28">
        <v>32439.08</v>
      </c>
      <c r="E6" s="27">
        <f t="shared" ref="E6:E15" si="0">E5+C6-D6</f>
        <v>2054076.8000000007</v>
      </c>
      <c r="F6" s="20"/>
    </row>
    <row r="7" spans="1:6">
      <c r="A7" s="18">
        <v>42758</v>
      </c>
      <c r="B7" s="19" t="s">
        <v>11</v>
      </c>
      <c r="C7" s="20"/>
      <c r="D7" s="28">
        <v>244000</v>
      </c>
      <c r="E7" s="27">
        <f t="shared" si="0"/>
        <v>1810076.8000000007</v>
      </c>
      <c r="F7" s="20"/>
    </row>
    <row r="8" spans="1:6">
      <c r="A8" s="18" t="s">
        <v>12</v>
      </c>
      <c r="B8" s="19" t="s">
        <v>13</v>
      </c>
      <c r="C8" s="11">
        <v>20050.3</v>
      </c>
      <c r="D8" s="29">
        <v>0</v>
      </c>
      <c r="E8" s="27">
        <f t="shared" si="0"/>
        <v>1830127.1000000008</v>
      </c>
      <c r="F8" s="20" t="s">
        <v>64</v>
      </c>
    </row>
    <row r="9" spans="1:6">
      <c r="A9" s="18">
        <v>42786</v>
      </c>
      <c r="B9" s="19" t="s">
        <v>25</v>
      </c>
      <c r="C9" s="11">
        <v>50000</v>
      </c>
      <c r="D9" s="29">
        <v>0</v>
      </c>
      <c r="E9" s="27">
        <f t="shared" si="0"/>
        <v>1880127.1000000008</v>
      </c>
      <c r="F9" s="20"/>
    </row>
    <row r="10" spans="1:6" s="52" customFormat="1">
      <c r="A10" s="18" t="s">
        <v>14</v>
      </c>
      <c r="B10" s="19" t="s">
        <v>15</v>
      </c>
      <c r="C10" s="11">
        <v>129174.19</v>
      </c>
      <c r="D10" s="29">
        <v>0</v>
      </c>
      <c r="E10" s="27">
        <f t="shared" si="0"/>
        <v>2009301.2900000007</v>
      </c>
      <c r="F10" s="20" t="s">
        <v>64</v>
      </c>
    </row>
    <row r="11" spans="1:6">
      <c r="A11" s="18">
        <v>42804</v>
      </c>
      <c r="B11" s="19" t="s">
        <v>16</v>
      </c>
      <c r="C11" s="11">
        <v>50000</v>
      </c>
      <c r="D11" s="29">
        <v>0</v>
      </c>
      <c r="E11" s="27">
        <f t="shared" si="0"/>
        <v>2059301.2900000007</v>
      </c>
      <c r="F11" s="20" t="s">
        <v>65</v>
      </c>
    </row>
    <row r="12" spans="1:6">
      <c r="A12" s="18">
        <v>42809</v>
      </c>
      <c r="B12" s="19" t="s">
        <v>71</v>
      </c>
      <c r="C12" s="20"/>
      <c r="D12" s="28">
        <v>1260</v>
      </c>
      <c r="E12" s="27">
        <f t="shared" si="0"/>
        <v>2058041.2900000007</v>
      </c>
      <c r="F12" s="20"/>
    </row>
    <row r="13" spans="1:6">
      <c r="A13" s="18">
        <v>42810</v>
      </c>
      <c r="B13" s="19" t="s">
        <v>17</v>
      </c>
      <c r="C13" s="11">
        <v>12000</v>
      </c>
      <c r="D13" s="29">
        <v>0</v>
      </c>
      <c r="E13" s="27">
        <f t="shared" si="0"/>
        <v>2070041.2900000007</v>
      </c>
      <c r="F13" s="20" t="s">
        <v>65</v>
      </c>
    </row>
    <row r="14" spans="1:6" s="13" customFormat="1">
      <c r="A14" s="18">
        <v>42814</v>
      </c>
      <c r="B14" s="19" t="s">
        <v>61</v>
      </c>
      <c r="C14" s="11">
        <v>100000</v>
      </c>
      <c r="D14" s="29">
        <v>0</v>
      </c>
      <c r="E14" s="27">
        <f t="shared" si="0"/>
        <v>2170041.290000001</v>
      </c>
      <c r="F14" s="36" t="s">
        <v>66</v>
      </c>
    </row>
    <row r="15" spans="1:6" s="70" customFormat="1">
      <c r="A15" s="18">
        <v>42816</v>
      </c>
      <c r="B15" s="22" t="s">
        <v>18</v>
      </c>
      <c r="C15" s="11">
        <v>10000</v>
      </c>
      <c r="D15" s="29">
        <v>0</v>
      </c>
      <c r="E15" s="69">
        <f t="shared" si="0"/>
        <v>2180041.290000001</v>
      </c>
      <c r="F15" s="20" t="s">
        <v>65</v>
      </c>
    </row>
    <row r="16" spans="1:6" s="13" customFormat="1">
      <c r="A16" s="18">
        <v>42824</v>
      </c>
      <c r="B16" s="19" t="s">
        <v>26</v>
      </c>
      <c r="C16" s="11">
        <v>131344.70000000001</v>
      </c>
      <c r="D16" s="29">
        <v>0</v>
      </c>
      <c r="E16" s="27">
        <f t="shared" ref="E16:E51" si="1">E15+C16-D16</f>
        <v>2311385.9900000012</v>
      </c>
      <c r="F16" s="20" t="s">
        <v>65</v>
      </c>
    </row>
    <row r="17" spans="1:6">
      <c r="A17" s="18" t="s">
        <v>19</v>
      </c>
      <c r="B17" s="19" t="s">
        <v>20</v>
      </c>
      <c r="C17" s="11">
        <v>283181.90000000002</v>
      </c>
      <c r="D17" s="29">
        <v>0</v>
      </c>
      <c r="E17" s="27">
        <f t="shared" si="1"/>
        <v>2594567.8900000011</v>
      </c>
      <c r="F17" s="20" t="s">
        <v>64</v>
      </c>
    </row>
    <row r="18" spans="1:6">
      <c r="A18" s="18" t="s">
        <v>31</v>
      </c>
      <c r="B18" s="19" t="s">
        <v>32</v>
      </c>
      <c r="C18" s="11">
        <v>35796.69</v>
      </c>
      <c r="D18" s="29">
        <v>0</v>
      </c>
      <c r="E18" s="27">
        <f t="shared" si="1"/>
        <v>2630364.580000001</v>
      </c>
      <c r="F18" s="20" t="s">
        <v>64</v>
      </c>
    </row>
    <row r="19" spans="1:6">
      <c r="A19" s="18" t="s">
        <v>40</v>
      </c>
      <c r="B19" s="19" t="s">
        <v>41</v>
      </c>
      <c r="C19" s="11">
        <v>1412</v>
      </c>
      <c r="D19" s="29">
        <v>0</v>
      </c>
      <c r="E19" s="27">
        <f t="shared" si="1"/>
        <v>2631776.580000001</v>
      </c>
      <c r="F19" s="20" t="s">
        <v>64</v>
      </c>
    </row>
    <row r="20" spans="1:6">
      <c r="A20" s="18" t="s">
        <v>42</v>
      </c>
      <c r="B20" s="19" t="s">
        <v>43</v>
      </c>
      <c r="C20" s="11">
        <v>1091.01</v>
      </c>
      <c r="D20" s="29">
        <v>0</v>
      </c>
      <c r="E20" s="27">
        <f t="shared" si="1"/>
        <v>2632867.5900000008</v>
      </c>
      <c r="F20" s="20" t="s">
        <v>64</v>
      </c>
    </row>
    <row r="21" spans="1:6">
      <c r="A21" s="18">
        <v>42895</v>
      </c>
      <c r="B21" s="19" t="s">
        <v>52</v>
      </c>
      <c r="C21" s="11"/>
      <c r="D21" s="30">
        <v>7680</v>
      </c>
      <c r="E21" s="27">
        <f t="shared" si="1"/>
        <v>2625187.5900000008</v>
      </c>
      <c r="F21" s="20" t="s">
        <v>65</v>
      </c>
    </row>
    <row r="22" spans="1:6">
      <c r="A22" s="18">
        <v>42933</v>
      </c>
      <c r="B22" s="19" t="s">
        <v>51</v>
      </c>
      <c r="C22" s="11">
        <v>200000</v>
      </c>
      <c r="D22" s="30">
        <v>0</v>
      </c>
      <c r="E22" s="27">
        <f t="shared" si="1"/>
        <v>2825187.5900000008</v>
      </c>
      <c r="F22" s="20" t="s">
        <v>67</v>
      </c>
    </row>
    <row r="23" spans="1:6">
      <c r="A23" s="18">
        <v>42937</v>
      </c>
      <c r="B23" s="19" t="s">
        <v>39</v>
      </c>
      <c r="C23" s="11"/>
      <c r="D23" s="30">
        <v>26100</v>
      </c>
      <c r="E23" s="27">
        <f t="shared" si="1"/>
        <v>2799087.5900000008</v>
      </c>
      <c r="F23" s="20"/>
    </row>
    <row r="24" spans="1:6">
      <c r="A24" s="18" t="s">
        <v>44</v>
      </c>
      <c r="B24" s="19" t="s">
        <v>45</v>
      </c>
      <c r="C24" s="11">
        <v>79958.5</v>
      </c>
      <c r="D24" s="30">
        <v>0</v>
      </c>
      <c r="E24" s="27">
        <f t="shared" si="1"/>
        <v>2879046.0900000008</v>
      </c>
      <c r="F24" s="20" t="s">
        <v>64</v>
      </c>
    </row>
    <row r="25" spans="1:6">
      <c r="A25" s="18">
        <v>42955</v>
      </c>
      <c r="B25" s="19" t="s">
        <v>53</v>
      </c>
      <c r="C25" s="11">
        <v>1000</v>
      </c>
      <c r="D25" s="30">
        <v>0</v>
      </c>
      <c r="E25" s="27">
        <f t="shared" si="1"/>
        <v>2880046.0900000008</v>
      </c>
      <c r="F25" s="20" t="s">
        <v>65</v>
      </c>
    </row>
    <row r="26" spans="1:6">
      <c r="A26" s="18">
        <v>42971</v>
      </c>
      <c r="B26" s="19" t="s">
        <v>54</v>
      </c>
      <c r="C26" s="11"/>
      <c r="D26" s="30">
        <v>3318</v>
      </c>
      <c r="E26" s="27">
        <f t="shared" si="1"/>
        <v>2876728.0900000008</v>
      </c>
      <c r="F26" s="20"/>
    </row>
    <row r="27" spans="1:6">
      <c r="A27" s="18">
        <v>42971</v>
      </c>
      <c r="B27" s="19" t="s">
        <v>82</v>
      </c>
      <c r="C27" s="11"/>
      <c r="D27" s="30">
        <v>1125000</v>
      </c>
      <c r="E27" s="27">
        <f t="shared" si="1"/>
        <v>1751728.0900000008</v>
      </c>
      <c r="F27" s="20"/>
    </row>
    <row r="28" spans="1:6">
      <c r="A28" s="18">
        <v>42970</v>
      </c>
      <c r="B28" s="19" t="s">
        <v>48</v>
      </c>
      <c r="C28" s="11"/>
      <c r="D28" s="30">
        <v>121000</v>
      </c>
      <c r="E28" s="27">
        <f t="shared" si="1"/>
        <v>1630728.0900000008</v>
      </c>
      <c r="F28" s="20"/>
    </row>
    <row r="29" spans="1:6">
      <c r="A29" s="18">
        <v>42978</v>
      </c>
      <c r="B29" s="19" t="s">
        <v>49</v>
      </c>
      <c r="C29" s="11"/>
      <c r="D29" s="30">
        <v>22005.7</v>
      </c>
      <c r="E29" s="27">
        <f t="shared" si="1"/>
        <v>1608722.3900000008</v>
      </c>
      <c r="F29" s="20" t="s">
        <v>62</v>
      </c>
    </row>
    <row r="30" spans="1:6">
      <c r="A30" s="18" t="s">
        <v>46</v>
      </c>
      <c r="B30" s="19" t="s">
        <v>47</v>
      </c>
      <c r="C30" s="11">
        <v>7550.47</v>
      </c>
      <c r="D30" s="30">
        <v>0</v>
      </c>
      <c r="E30" s="27">
        <f t="shared" si="1"/>
        <v>1616272.8600000008</v>
      </c>
      <c r="F30" s="20" t="s">
        <v>64</v>
      </c>
    </row>
    <row r="31" spans="1:6">
      <c r="A31" s="18">
        <v>42979</v>
      </c>
      <c r="B31" s="19" t="s">
        <v>50</v>
      </c>
      <c r="C31" s="11"/>
      <c r="D31" s="30">
        <v>17500</v>
      </c>
      <c r="E31" s="27">
        <f t="shared" si="1"/>
        <v>1598772.8600000008</v>
      </c>
      <c r="F31" s="20"/>
    </row>
    <row r="32" spans="1:6">
      <c r="A32" s="18">
        <v>42986</v>
      </c>
      <c r="B32" s="19" t="s">
        <v>80</v>
      </c>
      <c r="C32" s="11"/>
      <c r="D32" s="30">
        <v>1924</v>
      </c>
      <c r="E32" s="27">
        <f t="shared" si="1"/>
        <v>1596848.8600000008</v>
      </c>
      <c r="F32" s="20"/>
    </row>
    <row r="33" spans="1:6">
      <c r="A33" s="10">
        <v>43005</v>
      </c>
      <c r="B33" s="9" t="s">
        <v>83</v>
      </c>
      <c r="C33" s="61"/>
      <c r="D33" s="53">
        <v>20000</v>
      </c>
      <c r="E33" s="27">
        <f t="shared" si="1"/>
        <v>1576848.8600000008</v>
      </c>
      <c r="F33" s="20"/>
    </row>
    <row r="34" spans="1:6">
      <c r="A34" s="18" t="s">
        <v>75</v>
      </c>
      <c r="B34" s="19" t="s">
        <v>76</v>
      </c>
      <c r="C34" s="11">
        <v>150586.01</v>
      </c>
      <c r="D34" s="30">
        <v>0</v>
      </c>
      <c r="E34" s="27">
        <f t="shared" si="1"/>
        <v>1727434.8700000008</v>
      </c>
      <c r="F34" s="20" t="s">
        <v>64</v>
      </c>
    </row>
    <row r="35" spans="1:6">
      <c r="A35" s="18">
        <v>43390</v>
      </c>
      <c r="B35" s="19" t="s">
        <v>84</v>
      </c>
      <c r="C35" s="61"/>
      <c r="D35" s="11">
        <v>9878.25</v>
      </c>
      <c r="E35" s="27">
        <f t="shared" si="1"/>
        <v>1717556.6200000008</v>
      </c>
      <c r="F35" s="20"/>
    </row>
    <row r="36" spans="1:6">
      <c r="A36" s="10">
        <v>43385</v>
      </c>
      <c r="B36" s="9" t="s">
        <v>85</v>
      </c>
      <c r="C36" s="61"/>
      <c r="D36" s="53">
        <v>36300</v>
      </c>
      <c r="E36" s="27">
        <f t="shared" si="1"/>
        <v>1681256.6200000008</v>
      </c>
      <c r="F36" s="20" t="s">
        <v>97</v>
      </c>
    </row>
    <row r="37" spans="1:6">
      <c r="A37" s="18">
        <v>43399</v>
      </c>
      <c r="B37" s="19" t="s">
        <v>86</v>
      </c>
      <c r="C37" s="61"/>
      <c r="D37" s="11">
        <v>21500</v>
      </c>
      <c r="E37" s="27">
        <f t="shared" si="1"/>
        <v>1659756.6200000008</v>
      </c>
      <c r="F37" s="20"/>
    </row>
    <row r="38" spans="1:6">
      <c r="A38" s="10">
        <v>43037</v>
      </c>
      <c r="B38" s="9" t="s">
        <v>81</v>
      </c>
      <c r="C38" s="11">
        <v>10000</v>
      </c>
      <c r="D38" s="11">
        <v>0</v>
      </c>
      <c r="E38" s="27">
        <f t="shared" si="1"/>
        <v>1669756.6200000008</v>
      </c>
      <c r="F38" s="20"/>
    </row>
    <row r="39" spans="1:6">
      <c r="A39" s="18">
        <v>43403</v>
      </c>
      <c r="B39" s="19" t="s">
        <v>87</v>
      </c>
      <c r="C39" s="61"/>
      <c r="D39" s="11">
        <v>13745.34</v>
      </c>
      <c r="E39" s="27">
        <f t="shared" si="1"/>
        <v>1656011.2800000007</v>
      </c>
      <c r="F39" s="20"/>
    </row>
    <row r="40" spans="1:6">
      <c r="A40" s="10">
        <v>43046</v>
      </c>
      <c r="B40" s="9" t="s">
        <v>89</v>
      </c>
      <c r="C40" s="61"/>
      <c r="D40" s="53">
        <v>56100</v>
      </c>
      <c r="E40" s="27">
        <f t="shared" si="1"/>
        <v>1599911.2800000007</v>
      </c>
      <c r="F40" s="20" t="s">
        <v>97</v>
      </c>
    </row>
    <row r="41" spans="1:6">
      <c r="A41" s="10">
        <v>43047</v>
      </c>
      <c r="B41" s="9" t="s">
        <v>88</v>
      </c>
      <c r="C41" s="61"/>
      <c r="D41" s="53">
        <v>200000</v>
      </c>
      <c r="E41" s="27">
        <f t="shared" si="1"/>
        <v>1399911.2800000007</v>
      </c>
      <c r="F41" s="20" t="s">
        <v>98</v>
      </c>
    </row>
    <row r="42" spans="1:6">
      <c r="A42" s="10">
        <v>43061</v>
      </c>
      <c r="B42" s="9" t="s">
        <v>99</v>
      </c>
      <c r="C42" s="11">
        <v>5000</v>
      </c>
      <c r="D42" s="30">
        <v>0</v>
      </c>
      <c r="E42" s="27">
        <f t="shared" si="1"/>
        <v>1404911.2800000007</v>
      </c>
      <c r="F42" s="20"/>
    </row>
    <row r="43" spans="1:6">
      <c r="A43" s="10">
        <v>43061</v>
      </c>
      <c r="B43" s="9" t="s">
        <v>96</v>
      </c>
      <c r="C43" s="11">
        <v>293550</v>
      </c>
      <c r="D43" s="58">
        <v>0</v>
      </c>
      <c r="E43" s="27">
        <f t="shared" si="1"/>
        <v>1698461.2800000007</v>
      </c>
      <c r="F43" s="20" t="s">
        <v>97</v>
      </c>
    </row>
    <row r="44" spans="1:6">
      <c r="A44" s="10">
        <v>43061</v>
      </c>
      <c r="B44" s="9" t="s">
        <v>91</v>
      </c>
      <c r="C44" s="61"/>
      <c r="D44" s="53">
        <v>150000</v>
      </c>
      <c r="E44" s="27">
        <f t="shared" si="1"/>
        <v>1548461.2800000007</v>
      </c>
      <c r="F44" s="20" t="s">
        <v>90</v>
      </c>
    </row>
    <row r="45" spans="1:6">
      <c r="A45" s="10">
        <v>43061</v>
      </c>
      <c r="B45" s="9" t="s">
        <v>92</v>
      </c>
      <c r="C45" s="61"/>
      <c r="D45" s="53">
        <v>25000</v>
      </c>
      <c r="E45" s="27">
        <f t="shared" si="1"/>
        <v>1523461.2800000007</v>
      </c>
      <c r="F45" s="20" t="s">
        <v>90</v>
      </c>
    </row>
    <row r="46" spans="1:6">
      <c r="A46" s="10">
        <v>43061</v>
      </c>
      <c r="B46" s="9" t="s">
        <v>93</v>
      </c>
      <c r="C46" s="61"/>
      <c r="D46" s="53">
        <v>201000</v>
      </c>
      <c r="E46" s="27">
        <f t="shared" si="1"/>
        <v>1322461.2800000007</v>
      </c>
      <c r="F46" s="20" t="s">
        <v>90</v>
      </c>
    </row>
    <row r="47" spans="1:6">
      <c r="A47" s="10" t="s">
        <v>77</v>
      </c>
      <c r="B47" s="9" t="s">
        <v>101</v>
      </c>
      <c r="C47" s="61">
        <v>45006.99</v>
      </c>
      <c r="D47" s="53">
        <v>0</v>
      </c>
      <c r="E47" s="27">
        <f t="shared" si="1"/>
        <v>1367468.2700000007</v>
      </c>
      <c r="F47" s="20" t="s">
        <v>64</v>
      </c>
    </row>
    <row r="48" spans="1:6">
      <c r="A48" s="10">
        <v>43094</v>
      </c>
      <c r="B48" s="9" t="s">
        <v>94</v>
      </c>
      <c r="C48" s="61"/>
      <c r="D48" s="53">
        <v>1865.51</v>
      </c>
      <c r="E48" s="27">
        <f t="shared" si="1"/>
        <v>1365602.7600000007</v>
      </c>
      <c r="F48" s="20" t="s">
        <v>90</v>
      </c>
    </row>
    <row r="49" spans="1:6">
      <c r="A49" s="10">
        <v>43094</v>
      </c>
      <c r="B49" s="9" t="s">
        <v>95</v>
      </c>
      <c r="C49" s="61"/>
      <c r="D49" s="53">
        <v>21537.5</v>
      </c>
      <c r="E49" s="27">
        <f t="shared" si="1"/>
        <v>1344065.2600000007</v>
      </c>
      <c r="F49" s="20" t="s">
        <v>90</v>
      </c>
    </row>
    <row r="50" spans="1:6">
      <c r="A50" s="10">
        <v>43097</v>
      </c>
      <c r="B50" s="9" t="s">
        <v>100</v>
      </c>
      <c r="C50" s="11">
        <v>2470</v>
      </c>
      <c r="D50" s="58">
        <v>0</v>
      </c>
      <c r="E50" s="27">
        <f t="shared" si="1"/>
        <v>1346535.2600000007</v>
      </c>
      <c r="F50" s="20" t="s">
        <v>90</v>
      </c>
    </row>
    <row r="51" spans="1:6">
      <c r="A51" s="18" t="s">
        <v>78</v>
      </c>
      <c r="B51" s="19" t="s">
        <v>79</v>
      </c>
      <c r="C51" s="11">
        <v>180438.15</v>
      </c>
      <c r="D51" s="30">
        <v>0</v>
      </c>
      <c r="E51" s="27">
        <f t="shared" si="1"/>
        <v>1526973.4100000006</v>
      </c>
      <c r="F51" s="20" t="s">
        <v>64</v>
      </c>
    </row>
    <row r="52" spans="1:6">
      <c r="A52" s="18"/>
      <c r="B52" s="19"/>
      <c r="C52" s="11">
        <f>SUM(C8:C51)</f>
        <v>1799610.91</v>
      </c>
      <c r="D52" s="30">
        <f>SUM(D5:D51)</f>
        <v>2360037.38</v>
      </c>
      <c r="E52" s="27"/>
      <c r="F52" s="20"/>
    </row>
    <row r="53" spans="1:6" s="55" customFormat="1" ht="22.5" customHeight="1">
      <c r="A53" s="31"/>
      <c r="B53" s="32" t="s">
        <v>60</v>
      </c>
      <c r="C53" s="33">
        <f>SUM(C5:C51)</f>
        <v>1799610.91</v>
      </c>
      <c r="D53" s="33">
        <f>SUM(D5:D51)</f>
        <v>2360037.38</v>
      </c>
      <c r="E53" s="34"/>
      <c r="F53" s="37"/>
    </row>
    <row r="54" spans="1:6" s="55" customFormat="1" ht="25.5" customHeight="1">
      <c r="A54" s="31"/>
      <c r="B54" s="32" t="s">
        <v>74</v>
      </c>
      <c r="C54" s="33">
        <f>C4+C53</f>
        <v>18301945.210000001</v>
      </c>
      <c r="D54" s="33">
        <f>D4+D53</f>
        <v>16774971.800000001</v>
      </c>
      <c r="E54" s="34">
        <f>C54-D54</f>
        <v>1526973.4100000001</v>
      </c>
      <c r="F54" s="37"/>
    </row>
    <row r="55" spans="1:6">
      <c r="A55" s="18"/>
      <c r="B55" s="19"/>
      <c r="C55" s="11"/>
      <c r="D55" s="30"/>
      <c r="E55" s="27"/>
      <c r="F55" s="20"/>
    </row>
  </sheetData>
  <mergeCells count="2">
    <mergeCell ref="A1:F1"/>
    <mergeCell ref="D2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B22" sqref="B22"/>
    </sheetView>
  </sheetViews>
  <sheetFormatPr defaultRowHeight="13.5"/>
  <cols>
    <col min="1" max="1" width="12.875" customWidth="1"/>
    <col min="2" max="2" width="68" customWidth="1"/>
    <col min="3" max="3" width="21.75" customWidth="1"/>
    <col min="4" max="4" width="16.125" customWidth="1"/>
    <col min="5" max="5" width="16.625" customWidth="1"/>
    <col min="6" max="6" width="20.25" customWidth="1"/>
  </cols>
  <sheetData>
    <row r="1" spans="1:6" ht="51.75" customHeight="1">
      <c r="A1" s="76" t="s">
        <v>21</v>
      </c>
      <c r="B1" s="77"/>
      <c r="C1" s="77"/>
      <c r="D1" s="77"/>
      <c r="E1" s="77"/>
      <c r="F1" s="78"/>
    </row>
    <row r="2" spans="1:6" ht="14.25">
      <c r="A2" s="1"/>
      <c r="B2" s="2"/>
      <c r="C2" s="3"/>
      <c r="D2" s="3"/>
      <c r="E2" s="79"/>
      <c r="F2" s="79"/>
    </row>
    <row r="3" spans="1:6" s="8" customFormat="1">
      <c r="A3" s="4" t="s">
        <v>1</v>
      </c>
      <c r="B3" s="5" t="s">
        <v>2</v>
      </c>
      <c r="C3" s="6" t="s">
        <v>3</v>
      </c>
      <c r="D3" s="6" t="s">
        <v>23</v>
      </c>
      <c r="E3" s="7" t="s">
        <v>5</v>
      </c>
      <c r="F3" s="5" t="s">
        <v>6</v>
      </c>
    </row>
    <row r="4" spans="1:6" s="8" customFormat="1">
      <c r="A4" s="4"/>
      <c r="B4" s="5" t="s">
        <v>27</v>
      </c>
      <c r="C4" s="23">
        <v>127212.84</v>
      </c>
      <c r="D4" s="23"/>
      <c r="E4" s="23">
        <f>C4</f>
        <v>127212.84</v>
      </c>
      <c r="F4" s="5"/>
    </row>
    <row r="5" spans="1:6" s="12" customFormat="1">
      <c r="A5" s="18">
        <v>42804</v>
      </c>
      <c r="B5" s="19" t="s">
        <v>16</v>
      </c>
      <c r="C5" s="11">
        <v>50000</v>
      </c>
      <c r="D5" s="11"/>
      <c r="E5" s="15">
        <f>E4+C5-D5</f>
        <v>177212.84</v>
      </c>
      <c r="F5" s="16"/>
    </row>
    <row r="6" spans="1:6" s="12" customFormat="1">
      <c r="A6" s="18">
        <v>42810</v>
      </c>
      <c r="B6" s="19" t="s">
        <v>17</v>
      </c>
      <c r="C6" s="11">
        <v>12000</v>
      </c>
      <c r="D6" s="11"/>
      <c r="E6" s="15">
        <f t="shared" ref="E6:E21" si="0">E5+C6-D6</f>
        <v>189212.84</v>
      </c>
      <c r="F6" s="20"/>
    </row>
    <row r="7" spans="1:6" s="13" customFormat="1" ht="12">
      <c r="A7" s="18">
        <v>42816</v>
      </c>
      <c r="B7" s="22" t="s">
        <v>18</v>
      </c>
      <c r="C7" s="11">
        <v>10000</v>
      </c>
      <c r="D7" s="11"/>
      <c r="E7" s="15">
        <f t="shared" si="0"/>
        <v>199212.84</v>
      </c>
      <c r="F7" s="20"/>
    </row>
    <row r="8" spans="1:6" s="13" customFormat="1" ht="12">
      <c r="A8" s="18">
        <v>42824</v>
      </c>
      <c r="B8" s="19" t="s">
        <v>26</v>
      </c>
      <c r="C8" s="11">
        <v>131344.70000000001</v>
      </c>
      <c r="D8" s="11"/>
      <c r="E8" s="15">
        <f t="shared" si="0"/>
        <v>330557.54000000004</v>
      </c>
      <c r="F8" s="20"/>
    </row>
    <row r="9" spans="1:6" s="12" customFormat="1">
      <c r="A9" s="18" t="s">
        <v>22</v>
      </c>
      <c r="B9" s="19" t="s">
        <v>24</v>
      </c>
      <c r="C9" s="11">
        <v>385464.78</v>
      </c>
      <c r="D9" s="11"/>
      <c r="E9" s="15">
        <f t="shared" si="0"/>
        <v>716022.32000000007</v>
      </c>
      <c r="F9" s="20" t="s">
        <v>64</v>
      </c>
    </row>
    <row r="10" spans="1:6" s="12" customFormat="1">
      <c r="A10" s="18" t="s">
        <v>31</v>
      </c>
      <c r="B10" s="19" t="s">
        <v>38</v>
      </c>
      <c r="C10" s="11">
        <v>14220.72</v>
      </c>
      <c r="D10" s="16"/>
      <c r="E10" s="15">
        <f t="shared" si="0"/>
        <v>730243.04</v>
      </c>
      <c r="F10" s="20" t="s">
        <v>64</v>
      </c>
    </row>
    <row r="11" spans="1:6">
      <c r="A11" s="18">
        <v>42895</v>
      </c>
      <c r="B11" s="19" t="s">
        <v>52</v>
      </c>
      <c r="C11" s="11"/>
      <c r="D11" s="30">
        <v>7680</v>
      </c>
      <c r="E11" s="15">
        <f t="shared" si="0"/>
        <v>722563.04</v>
      </c>
      <c r="F11" s="35"/>
    </row>
    <row r="12" spans="1:6">
      <c r="A12" s="18">
        <v>42955</v>
      </c>
      <c r="B12" s="19" t="s">
        <v>53</v>
      </c>
      <c r="C12" s="11">
        <v>1000</v>
      </c>
      <c r="D12" s="30"/>
      <c r="E12" s="15">
        <f t="shared" si="0"/>
        <v>723563.04</v>
      </c>
      <c r="F12" s="35"/>
    </row>
    <row r="13" spans="1:6">
      <c r="A13" s="18" t="s">
        <v>56</v>
      </c>
      <c r="B13" s="19" t="s">
        <v>55</v>
      </c>
      <c r="C13" s="11">
        <v>468</v>
      </c>
      <c r="D13" s="14"/>
      <c r="E13" s="15">
        <f t="shared" si="0"/>
        <v>724031.04</v>
      </c>
      <c r="F13" s="20" t="s">
        <v>64</v>
      </c>
    </row>
    <row r="14" spans="1:6">
      <c r="A14" s="18" t="s">
        <v>72</v>
      </c>
      <c r="B14" s="19" t="s">
        <v>73</v>
      </c>
      <c r="C14" s="11"/>
      <c r="D14" s="30">
        <v>225000</v>
      </c>
      <c r="E14" s="15">
        <f t="shared" si="0"/>
        <v>499031.04000000004</v>
      </c>
      <c r="F14" s="35" t="s">
        <v>106</v>
      </c>
    </row>
    <row r="15" spans="1:6" s="48" customFormat="1" ht="12">
      <c r="A15" s="10">
        <v>43037</v>
      </c>
      <c r="B15" s="9" t="s">
        <v>108</v>
      </c>
      <c r="C15" s="11">
        <v>10000</v>
      </c>
      <c r="D15" s="11"/>
      <c r="E15" s="27">
        <f t="shared" si="0"/>
        <v>509031.04000000004</v>
      </c>
      <c r="F15" s="20"/>
    </row>
    <row r="16" spans="1:6" s="48" customFormat="1" ht="12">
      <c r="A16" s="10">
        <v>43061</v>
      </c>
      <c r="B16" s="9" t="s">
        <v>91</v>
      </c>
      <c r="C16" s="61"/>
      <c r="D16" s="53">
        <v>150000</v>
      </c>
      <c r="E16" s="27">
        <f t="shared" si="0"/>
        <v>359031.04000000004</v>
      </c>
      <c r="F16" s="14"/>
    </row>
    <row r="17" spans="1:6" s="48" customFormat="1" ht="24">
      <c r="A17" s="10">
        <v>43061</v>
      </c>
      <c r="B17" s="9" t="s">
        <v>92</v>
      </c>
      <c r="C17" s="61"/>
      <c r="D17" s="53">
        <v>25000</v>
      </c>
      <c r="E17" s="15">
        <f t="shared" si="0"/>
        <v>334031.04000000004</v>
      </c>
      <c r="F17" s="14"/>
    </row>
    <row r="18" spans="1:6" s="48" customFormat="1" ht="12">
      <c r="A18" s="10">
        <v>43061</v>
      </c>
      <c r="B18" s="9" t="s">
        <v>93</v>
      </c>
      <c r="C18" s="61"/>
      <c r="D18" s="53">
        <v>201000</v>
      </c>
      <c r="E18" s="15">
        <f t="shared" si="0"/>
        <v>133031.04000000004</v>
      </c>
      <c r="F18" s="14"/>
    </row>
    <row r="19" spans="1:6" s="48" customFormat="1" ht="12">
      <c r="A19" s="10">
        <v>43094</v>
      </c>
      <c r="B19" s="9" t="s">
        <v>94</v>
      </c>
      <c r="C19" s="61"/>
      <c r="D19" s="53">
        <v>1865.51</v>
      </c>
      <c r="E19" s="15">
        <f t="shared" si="0"/>
        <v>131165.53000000003</v>
      </c>
      <c r="F19" s="14"/>
    </row>
    <row r="20" spans="1:6" s="48" customFormat="1" ht="12">
      <c r="A20" s="10">
        <v>43094</v>
      </c>
      <c r="B20" s="9" t="s">
        <v>95</v>
      </c>
      <c r="C20" s="61"/>
      <c r="D20" s="53">
        <v>21537.5</v>
      </c>
      <c r="E20" s="15">
        <f t="shared" si="0"/>
        <v>109628.03000000003</v>
      </c>
      <c r="F20" s="14"/>
    </row>
    <row r="21" spans="1:6">
      <c r="A21" s="10">
        <v>43097</v>
      </c>
      <c r="B21" s="9" t="s">
        <v>105</v>
      </c>
      <c r="C21" s="11">
        <v>2470</v>
      </c>
      <c r="D21" s="58"/>
      <c r="E21" s="15">
        <f t="shared" si="0"/>
        <v>112098.03000000003</v>
      </c>
      <c r="F21" s="14"/>
    </row>
    <row r="22" spans="1:6">
      <c r="C22" s="71"/>
      <c r="D22" s="71"/>
    </row>
  </sheetData>
  <mergeCells count="2">
    <mergeCell ref="A1:F1"/>
    <mergeCell ref="E2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0" sqref="E10"/>
    </sheetView>
  </sheetViews>
  <sheetFormatPr defaultRowHeight="13.5"/>
  <cols>
    <col min="1" max="1" width="9" style="8"/>
    <col min="2" max="2" width="39.75" customWidth="1"/>
    <col min="3" max="3" width="18.25" customWidth="1"/>
    <col min="4" max="4" width="17.375" customWidth="1"/>
    <col min="5" max="5" width="18.125" customWidth="1"/>
    <col min="6" max="6" width="18.75" customWidth="1"/>
  </cols>
  <sheetData>
    <row r="1" spans="1:6" ht="39" customHeight="1">
      <c r="A1" s="80" t="s">
        <v>30</v>
      </c>
      <c r="B1" s="81"/>
      <c r="C1" s="81"/>
      <c r="D1" s="81"/>
      <c r="E1" s="81"/>
      <c r="F1" s="82"/>
    </row>
    <row r="2" spans="1:6" ht="14.25">
      <c r="A2" s="1"/>
      <c r="B2" s="2"/>
      <c r="C2" s="83" t="s">
        <v>28</v>
      </c>
      <c r="D2" s="83"/>
      <c r="E2" s="83"/>
      <c r="F2" s="24"/>
    </row>
    <row r="3" spans="1:6">
      <c r="A3" s="4" t="s">
        <v>1</v>
      </c>
      <c r="B3" s="5" t="s">
        <v>2</v>
      </c>
      <c r="C3" s="6" t="s">
        <v>3</v>
      </c>
      <c r="D3" s="6" t="s">
        <v>23</v>
      </c>
      <c r="E3" s="7" t="s">
        <v>5</v>
      </c>
      <c r="F3" s="5" t="s">
        <v>29</v>
      </c>
    </row>
    <row r="4" spans="1:6" s="8" customFormat="1">
      <c r="A4" s="4"/>
      <c r="B4" s="5" t="s">
        <v>27</v>
      </c>
      <c r="C4" s="23">
        <v>10187.450000000001</v>
      </c>
      <c r="D4" s="23"/>
      <c r="E4" s="23">
        <f>C4</f>
        <v>10187.450000000001</v>
      </c>
      <c r="F4" s="5"/>
    </row>
    <row r="5" spans="1:6">
      <c r="A5" s="18">
        <v>42814</v>
      </c>
      <c r="B5" s="19" t="s">
        <v>61</v>
      </c>
      <c r="C5" s="11">
        <v>100000</v>
      </c>
      <c r="D5" s="21"/>
      <c r="E5" s="15">
        <f>E4+C5-D5</f>
        <v>110187.45</v>
      </c>
      <c r="F5" s="17"/>
    </row>
    <row r="6" spans="1:6">
      <c r="A6" s="18">
        <v>42920</v>
      </c>
      <c r="B6" s="19" t="s">
        <v>59</v>
      </c>
      <c r="C6" s="11">
        <v>1110</v>
      </c>
      <c r="D6" s="21"/>
      <c r="E6" s="15">
        <f t="shared" ref="E6:E10" si="0">E5+C6-D6</f>
        <v>111297.45</v>
      </c>
      <c r="F6" s="17"/>
    </row>
    <row r="7" spans="1:6">
      <c r="A7" s="18">
        <v>42920</v>
      </c>
      <c r="B7" s="19" t="s">
        <v>59</v>
      </c>
      <c r="C7" s="11">
        <v>12800</v>
      </c>
      <c r="D7" s="21"/>
      <c r="E7" s="15">
        <f t="shared" si="0"/>
        <v>124097.45</v>
      </c>
      <c r="F7" s="17"/>
    </row>
    <row r="8" spans="1:6">
      <c r="A8" s="10">
        <v>43047</v>
      </c>
      <c r="B8" s="9" t="s">
        <v>104</v>
      </c>
      <c r="C8" s="61"/>
      <c r="D8" s="53">
        <v>200000</v>
      </c>
      <c r="E8" s="15">
        <f t="shared" si="0"/>
        <v>-75902.55</v>
      </c>
      <c r="F8" s="17"/>
    </row>
    <row r="9" spans="1:6">
      <c r="A9" s="18">
        <v>43434</v>
      </c>
      <c r="B9" s="19" t="s">
        <v>59</v>
      </c>
      <c r="C9" s="53">
        <v>2300</v>
      </c>
      <c r="D9" s="26"/>
      <c r="E9" s="15">
        <f t="shared" si="0"/>
        <v>-73602.55</v>
      </c>
      <c r="F9" s="17"/>
    </row>
    <row r="10" spans="1:6">
      <c r="A10" s="18">
        <v>43434</v>
      </c>
      <c r="B10" s="19" t="s">
        <v>107</v>
      </c>
      <c r="C10" s="53">
        <v>4700</v>
      </c>
      <c r="D10" s="26"/>
      <c r="E10" s="65">
        <f t="shared" si="0"/>
        <v>-68902.55</v>
      </c>
      <c r="F10" s="17"/>
    </row>
  </sheetData>
  <mergeCells count="2">
    <mergeCell ref="A1:F1"/>
    <mergeCell ref="C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9" sqref="E9"/>
    </sheetView>
  </sheetViews>
  <sheetFormatPr defaultRowHeight="13.5"/>
  <cols>
    <col min="2" max="2" width="32.125" customWidth="1"/>
    <col min="3" max="3" width="18.25" customWidth="1"/>
    <col min="4" max="4" width="18.625" customWidth="1"/>
    <col min="5" max="5" width="18.125" customWidth="1"/>
    <col min="6" max="6" width="18.75" customWidth="1"/>
  </cols>
  <sheetData>
    <row r="1" spans="1:6" ht="39" customHeight="1">
      <c r="A1" s="80" t="s">
        <v>33</v>
      </c>
      <c r="B1" s="81"/>
      <c r="C1" s="81"/>
      <c r="D1" s="81"/>
      <c r="E1" s="81"/>
      <c r="F1" s="82"/>
    </row>
    <row r="2" spans="1:6" ht="14.25">
      <c r="A2" s="1"/>
      <c r="B2" s="2"/>
      <c r="C2" s="83" t="s">
        <v>28</v>
      </c>
      <c r="D2" s="83"/>
      <c r="E2" s="83"/>
      <c r="F2" s="24"/>
    </row>
    <row r="3" spans="1:6">
      <c r="A3" s="4" t="s">
        <v>1</v>
      </c>
      <c r="B3" s="5" t="s">
        <v>2</v>
      </c>
      <c r="C3" s="6" t="s">
        <v>3</v>
      </c>
      <c r="D3" s="6" t="s">
        <v>23</v>
      </c>
      <c r="E3" s="7" t="s">
        <v>5</v>
      </c>
      <c r="F3" s="5" t="s">
        <v>29</v>
      </c>
    </row>
    <row r="4" spans="1:6">
      <c r="A4" s="18" t="s">
        <v>35</v>
      </c>
      <c r="B4" s="19" t="s">
        <v>34</v>
      </c>
      <c r="C4" s="11">
        <v>645.03</v>
      </c>
      <c r="D4" s="21"/>
      <c r="E4" s="15">
        <f>C4</f>
        <v>645.03</v>
      </c>
      <c r="F4" s="17" t="s">
        <v>37</v>
      </c>
    </row>
    <row r="5" spans="1:6">
      <c r="A5" s="25" t="s">
        <v>36</v>
      </c>
      <c r="B5" s="19" t="s">
        <v>34</v>
      </c>
      <c r="C5" s="11">
        <v>64.02</v>
      </c>
      <c r="D5" s="11"/>
      <c r="E5" s="11">
        <f>E4+C5-D5</f>
        <v>709.05</v>
      </c>
      <c r="F5" s="26"/>
    </row>
    <row r="6" spans="1:6">
      <c r="A6" s="25" t="s">
        <v>58</v>
      </c>
      <c r="B6" s="19" t="s">
        <v>34</v>
      </c>
      <c r="C6" s="11">
        <v>209</v>
      </c>
      <c r="D6" s="11"/>
      <c r="E6" s="11">
        <f t="shared" ref="E6:E9" si="0">E5+C6-D6</f>
        <v>918.05</v>
      </c>
      <c r="F6" s="26"/>
    </row>
    <row r="7" spans="1:6">
      <c r="A7" s="25" t="s">
        <v>57</v>
      </c>
      <c r="B7" s="19" t="s">
        <v>34</v>
      </c>
      <c r="C7" s="11">
        <v>5647.29</v>
      </c>
      <c r="D7" s="11"/>
      <c r="E7" s="11">
        <f t="shared" si="0"/>
        <v>6565.34</v>
      </c>
      <c r="F7" s="26"/>
    </row>
    <row r="8" spans="1:6" s="48" customFormat="1" ht="12">
      <c r="A8" s="18">
        <v>43390</v>
      </c>
      <c r="B8" s="19" t="s">
        <v>84</v>
      </c>
      <c r="C8" s="61"/>
      <c r="D8" s="11">
        <v>9878.25</v>
      </c>
      <c r="E8" s="11">
        <f t="shared" si="0"/>
        <v>-3312.91</v>
      </c>
      <c r="F8" s="20"/>
    </row>
    <row r="9" spans="1:6" s="48" customFormat="1" ht="12">
      <c r="A9" s="18">
        <v>43403</v>
      </c>
      <c r="B9" s="19" t="s">
        <v>87</v>
      </c>
      <c r="C9" s="61"/>
      <c r="D9" s="11">
        <v>13745.34</v>
      </c>
      <c r="E9" s="64">
        <f t="shared" si="0"/>
        <v>-17058.25</v>
      </c>
      <c r="F9" s="20"/>
    </row>
    <row r="10" spans="1:6">
      <c r="A10" s="26"/>
      <c r="B10" s="26"/>
      <c r="C10" s="11"/>
      <c r="D10" s="11"/>
      <c r="E10" s="11"/>
      <c r="F10" s="26"/>
    </row>
    <row r="11" spans="1:6">
      <c r="A11" s="26"/>
      <c r="B11" s="26"/>
      <c r="C11" s="11"/>
      <c r="D11" s="11"/>
      <c r="E11" s="11"/>
      <c r="F11" s="26"/>
    </row>
    <row r="12" spans="1:6">
      <c r="A12" s="26"/>
      <c r="B12" s="26"/>
      <c r="C12" s="11"/>
      <c r="D12" s="11"/>
      <c r="E12" s="11"/>
      <c r="F12" s="26"/>
    </row>
    <row r="13" spans="1:6">
      <c r="A13" s="26"/>
      <c r="B13" s="26"/>
      <c r="C13" s="11"/>
      <c r="D13" s="11"/>
      <c r="E13" s="11"/>
      <c r="F13" s="26"/>
    </row>
    <row r="14" spans="1:6">
      <c r="A14" s="26"/>
      <c r="B14" s="26"/>
      <c r="C14" s="11"/>
      <c r="D14" s="11"/>
      <c r="E14" s="11"/>
      <c r="F14" s="26"/>
    </row>
  </sheetData>
  <mergeCells count="2">
    <mergeCell ref="A1:F1"/>
    <mergeCell ref="C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25" sqref="B25"/>
    </sheetView>
  </sheetViews>
  <sheetFormatPr defaultRowHeight="13.5"/>
  <cols>
    <col min="2" max="2" width="37.125" customWidth="1"/>
    <col min="3" max="3" width="18.25" customWidth="1"/>
    <col min="4" max="4" width="18.625" customWidth="1"/>
    <col min="5" max="5" width="18.125" customWidth="1"/>
    <col min="6" max="6" width="18.75" customWidth="1"/>
  </cols>
  <sheetData>
    <row r="1" spans="1:6" ht="39" customHeight="1">
      <c r="A1" s="84" t="s">
        <v>68</v>
      </c>
      <c r="B1" s="84"/>
      <c r="C1" s="84"/>
      <c r="D1" s="84"/>
      <c r="E1" s="84"/>
      <c r="F1" s="84"/>
    </row>
    <row r="2" spans="1:6" ht="14.25">
      <c r="A2" s="1"/>
      <c r="B2" s="2"/>
      <c r="C2" s="83" t="s">
        <v>28</v>
      </c>
      <c r="D2" s="83"/>
      <c r="E2" s="83"/>
      <c r="F2" s="24"/>
    </row>
    <row r="3" spans="1:6">
      <c r="A3" s="4" t="s">
        <v>1</v>
      </c>
      <c r="B3" s="5" t="s">
        <v>2</v>
      </c>
      <c r="C3" s="6" t="s">
        <v>3</v>
      </c>
      <c r="D3" s="6" t="s">
        <v>23</v>
      </c>
      <c r="E3" s="7" t="s">
        <v>5</v>
      </c>
      <c r="F3" s="5" t="s">
        <v>29</v>
      </c>
    </row>
    <row r="4" spans="1:6" s="67" customFormat="1">
      <c r="A4" s="46" t="s">
        <v>69</v>
      </c>
      <c r="B4" s="63" t="s">
        <v>70</v>
      </c>
      <c r="C4" s="64">
        <v>486548</v>
      </c>
      <c r="D4" s="47"/>
      <c r="E4" s="65">
        <f>C4</f>
        <v>486548</v>
      </c>
      <c r="F4" s="66"/>
    </row>
    <row r="5" spans="1:6" s="48" customFormat="1" ht="24">
      <c r="A5" s="10">
        <v>43385</v>
      </c>
      <c r="B5" s="9" t="s">
        <v>85</v>
      </c>
      <c r="C5" s="61"/>
      <c r="D5" s="53">
        <v>36300</v>
      </c>
      <c r="E5" s="27">
        <f>E4+C5-D5</f>
        <v>450248</v>
      </c>
      <c r="F5" s="20"/>
    </row>
    <row r="6" spans="1:6" s="48" customFormat="1" ht="24">
      <c r="A6" s="10">
        <v>43046</v>
      </c>
      <c r="B6" s="9" t="s">
        <v>89</v>
      </c>
      <c r="C6" s="61"/>
      <c r="D6" s="53">
        <v>56100</v>
      </c>
      <c r="E6" s="27">
        <f t="shared" ref="E6:E7" si="0">E5+C6-D6</f>
        <v>394148</v>
      </c>
      <c r="F6" s="20"/>
    </row>
    <row r="7" spans="1:6" s="48" customFormat="1" ht="12">
      <c r="A7" s="10">
        <v>43061</v>
      </c>
      <c r="B7" s="9" t="s">
        <v>96</v>
      </c>
      <c r="C7" s="11">
        <v>293550</v>
      </c>
      <c r="D7" s="58"/>
      <c r="E7" s="68">
        <f t="shared" si="0"/>
        <v>687698</v>
      </c>
      <c r="F7" s="20"/>
    </row>
    <row r="8" spans="1:6">
      <c r="A8" s="25"/>
      <c r="B8" s="19"/>
      <c r="C8" s="11"/>
      <c r="D8" s="11"/>
      <c r="E8" s="11"/>
      <c r="F8" s="26"/>
    </row>
    <row r="9" spans="1:6">
      <c r="A9" s="25"/>
      <c r="B9" s="26"/>
      <c r="C9" s="11"/>
      <c r="D9" s="11"/>
      <c r="E9" s="11"/>
      <c r="F9" s="26"/>
    </row>
    <row r="10" spans="1:6">
      <c r="A10" s="26"/>
      <c r="B10" s="26"/>
      <c r="C10" s="11"/>
      <c r="D10" s="11"/>
      <c r="E10" s="11"/>
      <c r="F10" s="26"/>
    </row>
    <row r="11" spans="1:6">
      <c r="A11" s="26"/>
      <c r="B11" s="26"/>
      <c r="C11" s="11"/>
      <c r="D11" s="11"/>
      <c r="E11" s="11"/>
      <c r="F11" s="26"/>
    </row>
    <row r="12" spans="1:6">
      <c r="A12" s="26"/>
      <c r="B12" s="26"/>
      <c r="C12" s="11"/>
      <c r="D12" s="11"/>
      <c r="E12" s="11"/>
      <c r="F12" s="26"/>
    </row>
    <row r="13" spans="1:6">
      <c r="A13" s="26"/>
      <c r="B13" s="26"/>
      <c r="C13" s="11"/>
      <c r="D13" s="11"/>
      <c r="E13" s="11"/>
      <c r="F13" s="26"/>
    </row>
    <row r="14" spans="1:6">
      <c r="A14" s="26"/>
      <c r="B14" s="26"/>
      <c r="C14" s="11"/>
      <c r="D14" s="11"/>
      <c r="E14" s="11"/>
      <c r="F14" s="26"/>
    </row>
  </sheetData>
  <mergeCells count="2">
    <mergeCell ref="A1:F1"/>
    <mergeCell ref="C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2017年对账单</vt:lpstr>
      <vt:lpstr>爱心妈妈慈善会</vt:lpstr>
      <vt:lpstr>协庆慈善孤儿学校</vt:lpstr>
      <vt:lpstr>纸路彝行</vt:lpstr>
      <vt:lpstr>天星调良马术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yong</cp:lastModifiedBy>
  <cp:lastPrinted>2017-09-26T00:59:48Z</cp:lastPrinted>
  <dcterms:created xsi:type="dcterms:W3CDTF">2016-07-06T08:17:47Z</dcterms:created>
  <dcterms:modified xsi:type="dcterms:W3CDTF">2018-04-15T13:52:38Z</dcterms:modified>
</cp:coreProperties>
</file>